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_1_GWP_Domains\DD\AgeDating\xls\"/>
    </mc:Choice>
  </mc:AlternateContent>
  <xr:revisionPtr revIDLastSave="0" documentId="13_ncr:1_{746D8CAC-A06D-4709-9097-F387D1DE4C0C}" xr6:coauthVersionLast="47" xr6:coauthVersionMax="47" xr10:uidLastSave="{00000000-0000-0000-0000-000000000000}"/>
  <bookViews>
    <workbookView xWindow="2205" yWindow="-270" windowWidth="23355" windowHeight="15165" activeTab="2" xr2:uid="{00000000-000D-0000-FFFF-FFFF00000000}"/>
  </bookViews>
  <sheets>
    <sheet name="Exercise 2 solution" sheetId="4" r:id="rId1"/>
    <sheet name="Exercise 3 solution" sheetId="5" r:id="rId2"/>
    <sheet name="Exercise 4 solution" sheetId="3" r:id="rId3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" i="3" l="1"/>
  <c r="H14" i="4"/>
  <c r="E8" i="3"/>
  <c r="E9" i="3" s="1"/>
  <c r="F27" i="3"/>
  <c r="F22" i="3"/>
  <c r="E6" i="3"/>
  <c r="F31" i="3" l="1"/>
  <c r="F30" i="3"/>
  <c r="AE4" i="3" l="1"/>
  <c r="AE2" i="3"/>
  <c r="BM3" i="3"/>
  <c r="AP3" i="3" s="1"/>
  <c r="BM2" i="3"/>
  <c r="AS2" i="3" s="1"/>
  <c r="V7" i="3"/>
  <c r="W7" i="3"/>
  <c r="V8" i="3"/>
  <c r="W8" i="3"/>
  <c r="V9" i="3"/>
  <c r="W9" i="3"/>
  <c r="V10" i="3"/>
  <c r="W10" i="3"/>
  <c r="V11" i="3"/>
  <c r="W11" i="3"/>
  <c r="V12" i="3"/>
  <c r="Y12" i="3" s="1"/>
  <c r="W12" i="3"/>
  <c r="V13" i="3"/>
  <c r="W13" i="3"/>
  <c r="V14" i="3"/>
  <c r="W14" i="3"/>
  <c r="V15" i="3"/>
  <c r="W15" i="3"/>
  <c r="V16" i="3"/>
  <c r="W16" i="3"/>
  <c r="V17" i="3"/>
  <c r="W17" i="3"/>
  <c r="V18" i="3"/>
  <c r="Y18" i="3" s="1"/>
  <c r="W18" i="3"/>
  <c r="V19" i="3"/>
  <c r="W19" i="3"/>
  <c r="V20" i="3"/>
  <c r="W20" i="3"/>
  <c r="V21" i="3"/>
  <c r="Y21" i="3" s="1"/>
  <c r="W21" i="3"/>
  <c r="V22" i="3"/>
  <c r="W22" i="3"/>
  <c r="V23" i="3"/>
  <c r="X23" i="3" s="1"/>
  <c r="W23" i="3"/>
  <c r="V24" i="3"/>
  <c r="Y24" i="3" s="1"/>
  <c r="W24" i="3"/>
  <c r="V25" i="3"/>
  <c r="W25" i="3"/>
  <c r="V26" i="3"/>
  <c r="W26" i="3"/>
  <c r="V27" i="3"/>
  <c r="Y27" i="3" s="1"/>
  <c r="W27" i="3"/>
  <c r="V28" i="3"/>
  <c r="W28" i="3"/>
  <c r="V29" i="3"/>
  <c r="W29" i="3"/>
  <c r="V30" i="3"/>
  <c r="Y30" i="3" s="1"/>
  <c r="W30" i="3"/>
  <c r="V31" i="3"/>
  <c r="W31" i="3"/>
  <c r="V32" i="3"/>
  <c r="W32" i="3"/>
  <c r="V33" i="3"/>
  <c r="Y33" i="3" s="1"/>
  <c r="W33" i="3"/>
  <c r="V34" i="3"/>
  <c r="W34" i="3"/>
  <c r="V35" i="3"/>
  <c r="X35" i="3" s="1"/>
  <c r="W35" i="3"/>
  <c r="V36" i="3"/>
  <c r="Y36" i="3" s="1"/>
  <c r="W36" i="3"/>
  <c r="V37" i="3"/>
  <c r="W37" i="3"/>
  <c r="V38" i="3"/>
  <c r="W38" i="3"/>
  <c r="V39" i="3"/>
  <c r="Y39" i="3" s="1"/>
  <c r="W39" i="3"/>
  <c r="V40" i="3"/>
  <c r="W40" i="3"/>
  <c r="V41" i="3"/>
  <c r="W41" i="3"/>
  <c r="V42" i="3"/>
  <c r="Y42" i="3" s="1"/>
  <c r="W42" i="3"/>
  <c r="V43" i="3"/>
  <c r="W43" i="3"/>
  <c r="V44" i="3"/>
  <c r="W44" i="3"/>
  <c r="V45" i="3"/>
  <c r="Y45" i="3" s="1"/>
  <c r="W45" i="3"/>
  <c r="V46" i="3"/>
  <c r="W46" i="3"/>
  <c r="V47" i="3"/>
  <c r="X47" i="3" s="1"/>
  <c r="W47" i="3"/>
  <c r="V48" i="3"/>
  <c r="Y48" i="3" s="1"/>
  <c r="W48" i="3"/>
  <c r="V49" i="3"/>
  <c r="W49" i="3"/>
  <c r="V50" i="3"/>
  <c r="W50" i="3"/>
  <c r="V51" i="3"/>
  <c r="Y51" i="3" s="1"/>
  <c r="W51" i="3"/>
  <c r="V52" i="3"/>
  <c r="W52" i="3"/>
  <c r="V53" i="3"/>
  <c r="W53" i="3"/>
  <c r="V54" i="3"/>
  <c r="Y54" i="3" s="1"/>
  <c r="W54" i="3"/>
  <c r="V55" i="3"/>
  <c r="W55" i="3"/>
  <c r="V56" i="3"/>
  <c r="W56" i="3"/>
  <c r="V57" i="3"/>
  <c r="Y57" i="3" s="1"/>
  <c r="W57" i="3"/>
  <c r="V58" i="3"/>
  <c r="W58" i="3"/>
  <c r="V59" i="3"/>
  <c r="Y59" i="3" s="1"/>
  <c r="W59" i="3"/>
  <c r="V60" i="3"/>
  <c r="Y60" i="3" s="1"/>
  <c r="W60" i="3"/>
  <c r="V61" i="3"/>
  <c r="W61" i="3"/>
  <c r="W6" i="3"/>
  <c r="W5" i="3"/>
  <c r="W4" i="3"/>
  <c r="W3" i="3"/>
  <c r="W2" i="3"/>
  <c r="V5" i="3"/>
  <c r="Y5" i="3" s="1"/>
  <c r="V6" i="3"/>
  <c r="Y6" i="3" s="1"/>
  <c r="V4" i="3"/>
  <c r="Y4" i="3" s="1"/>
  <c r="V3" i="3"/>
  <c r="Y3" i="3" s="1"/>
  <c r="V2" i="3"/>
  <c r="AE3" i="3"/>
  <c r="AE5" i="3"/>
  <c r="AE6" i="3"/>
  <c r="AE7" i="3"/>
  <c r="AE8" i="3"/>
  <c r="AE9" i="3"/>
  <c r="AE10" i="3"/>
  <c r="AE11" i="3"/>
  <c r="AE12" i="3"/>
  <c r="AE13" i="3"/>
  <c r="AE14" i="3"/>
  <c r="AE15" i="3"/>
  <c r="AE16" i="3"/>
  <c r="AE17" i="3"/>
  <c r="AE18" i="3"/>
  <c r="AE19" i="3"/>
  <c r="AE20" i="3"/>
  <c r="AE21" i="3"/>
  <c r="AE22" i="3"/>
  <c r="AE23" i="3"/>
  <c r="AE24" i="3"/>
  <c r="AE25" i="3"/>
  <c r="AE26" i="3"/>
  <c r="AE27" i="3"/>
  <c r="AE28" i="3"/>
  <c r="AE29" i="3"/>
  <c r="AE30" i="3"/>
  <c r="AE31" i="3"/>
  <c r="AE32" i="3"/>
  <c r="AE33" i="3"/>
  <c r="AE34" i="3"/>
  <c r="AE35" i="3"/>
  <c r="AE36" i="3"/>
  <c r="AE37" i="3"/>
  <c r="AE38" i="3"/>
  <c r="AE39" i="3"/>
  <c r="AE40" i="3"/>
  <c r="AE41" i="3"/>
  <c r="AE42" i="3"/>
  <c r="AE43" i="3"/>
  <c r="AE44" i="3"/>
  <c r="AE45" i="3"/>
  <c r="AE46" i="3"/>
  <c r="AE47" i="3"/>
  <c r="AE48" i="3"/>
  <c r="AE49" i="3"/>
  <c r="AE50" i="3"/>
  <c r="AE51" i="3"/>
  <c r="AE52" i="3"/>
  <c r="AE53" i="3"/>
  <c r="AE54" i="3"/>
  <c r="AE55" i="3"/>
  <c r="AE56" i="3"/>
  <c r="AE57" i="3"/>
  <c r="AE58" i="3"/>
  <c r="AE59" i="3"/>
  <c r="AE60" i="3"/>
  <c r="AE61" i="3"/>
  <c r="AE62" i="3"/>
  <c r="AE63" i="3"/>
  <c r="AE64" i="3"/>
  <c r="AE65" i="3"/>
  <c r="AE66" i="3"/>
  <c r="AE67" i="3"/>
  <c r="AE68" i="3"/>
  <c r="AE69" i="3"/>
  <c r="AE70" i="3"/>
  <c r="AE71" i="3"/>
  <c r="AE72" i="3"/>
  <c r="AE73" i="3"/>
  <c r="AE74" i="3"/>
  <c r="AE75" i="3"/>
  <c r="AE76" i="3"/>
  <c r="AE77" i="3"/>
  <c r="AE78" i="3"/>
  <c r="AE79" i="3"/>
  <c r="AE80" i="3"/>
  <c r="AE81" i="3"/>
  <c r="AE82" i="3"/>
  <c r="AE83" i="3"/>
  <c r="AE84" i="3"/>
  <c r="AE85" i="3"/>
  <c r="AE86" i="3"/>
  <c r="AE87" i="3"/>
  <c r="AE88" i="3"/>
  <c r="AE89" i="3"/>
  <c r="AE90" i="3"/>
  <c r="AE91" i="3"/>
  <c r="AE92" i="3"/>
  <c r="AE93" i="3"/>
  <c r="AE94" i="3"/>
  <c r="AE95" i="3"/>
  <c r="AE96" i="3"/>
  <c r="AE97" i="3"/>
  <c r="AE98" i="3"/>
  <c r="AE99" i="3"/>
  <c r="AE100" i="3"/>
  <c r="AE101" i="3"/>
  <c r="AE102" i="3"/>
  <c r="AE103" i="3"/>
  <c r="AE104" i="3"/>
  <c r="AE105" i="3"/>
  <c r="AE106" i="3"/>
  <c r="AE107" i="3"/>
  <c r="AE108" i="3"/>
  <c r="AE109" i="3"/>
  <c r="AE110" i="3"/>
  <c r="AE111" i="3"/>
  <c r="AE112" i="3"/>
  <c r="AE113" i="3"/>
  <c r="AE114" i="3"/>
  <c r="AE115" i="3"/>
  <c r="AE116" i="3"/>
  <c r="AE117" i="3"/>
  <c r="AE118" i="3"/>
  <c r="AE119" i="3"/>
  <c r="AE120" i="3"/>
  <c r="AE121" i="3"/>
  <c r="AE122" i="3"/>
  <c r="AE123" i="3"/>
  <c r="AE124" i="3"/>
  <c r="AE125" i="3"/>
  <c r="AE126" i="3"/>
  <c r="AE127" i="3"/>
  <c r="AE128" i="3"/>
  <c r="AE129" i="3"/>
  <c r="AE130" i="3"/>
  <c r="AE131" i="3"/>
  <c r="AE132" i="3"/>
  <c r="AE133" i="3"/>
  <c r="AE134" i="3"/>
  <c r="AE135" i="3"/>
  <c r="AE136" i="3"/>
  <c r="AE137" i="3"/>
  <c r="AE138" i="3"/>
  <c r="AE139" i="3"/>
  <c r="AE140" i="3"/>
  <c r="AE141" i="3"/>
  <c r="AE142" i="3"/>
  <c r="AE143" i="3"/>
  <c r="AE144" i="3"/>
  <c r="AE145" i="3"/>
  <c r="AE146" i="3"/>
  <c r="AE147" i="3"/>
  <c r="AE148" i="3"/>
  <c r="AE149" i="3"/>
  <c r="AE150" i="3"/>
  <c r="AE151" i="3"/>
  <c r="AE152" i="3"/>
  <c r="AE153" i="3"/>
  <c r="AE154" i="3"/>
  <c r="AE155" i="3"/>
  <c r="AE156" i="3"/>
  <c r="AE157" i="3"/>
  <c r="AE158" i="3"/>
  <c r="AE159" i="3"/>
  <c r="AE160" i="3"/>
  <c r="AE161" i="3"/>
  <c r="AE162" i="3"/>
  <c r="AE163" i="3"/>
  <c r="AE164" i="3"/>
  <c r="AE165" i="3"/>
  <c r="AE166" i="3"/>
  <c r="AE167" i="3"/>
  <c r="AE168" i="3"/>
  <c r="AE169" i="3"/>
  <c r="AE170" i="3"/>
  <c r="AE171" i="3"/>
  <c r="AE172" i="3"/>
  <c r="AE173" i="3"/>
  <c r="AE174" i="3"/>
  <c r="AE175" i="3"/>
  <c r="AE176" i="3"/>
  <c r="AE177" i="3"/>
  <c r="AE178" i="3"/>
  <c r="AE179" i="3"/>
  <c r="AE180" i="3"/>
  <c r="AE181" i="3"/>
  <c r="AE182" i="3"/>
  <c r="AE183" i="3"/>
  <c r="AE184" i="3"/>
  <c r="AE185" i="3"/>
  <c r="AE186" i="3"/>
  <c r="AE187" i="3"/>
  <c r="AE188" i="3"/>
  <c r="AE189" i="3"/>
  <c r="AE190" i="3"/>
  <c r="AE191" i="3"/>
  <c r="AE192" i="3"/>
  <c r="AE193" i="3"/>
  <c r="AE194" i="3"/>
  <c r="AE195" i="3"/>
  <c r="AE196" i="3"/>
  <c r="AE197" i="3"/>
  <c r="AE198" i="3"/>
  <c r="AE199" i="3"/>
  <c r="AE200" i="3"/>
  <c r="AE201" i="3"/>
  <c r="AE202" i="3"/>
  <c r="AE203" i="3"/>
  <c r="AE204" i="3"/>
  <c r="AE205" i="3"/>
  <c r="AE206" i="3"/>
  <c r="AE207" i="3"/>
  <c r="AE208" i="3"/>
  <c r="AE209" i="3"/>
  <c r="AE210" i="3"/>
  <c r="AE211" i="3"/>
  <c r="AE212" i="3"/>
  <c r="AE213" i="3"/>
  <c r="AE214" i="3"/>
  <c r="AE215" i="3"/>
  <c r="AE216" i="3"/>
  <c r="AE217" i="3"/>
  <c r="AE218" i="3"/>
  <c r="AE219" i="3"/>
  <c r="AE220" i="3"/>
  <c r="AE221" i="3"/>
  <c r="AE222" i="3"/>
  <c r="AE223" i="3"/>
  <c r="AE224" i="3"/>
  <c r="AE225" i="3"/>
  <c r="AE226" i="3"/>
  <c r="AE227" i="3"/>
  <c r="AE228" i="3"/>
  <c r="AE229" i="3"/>
  <c r="AE230" i="3"/>
  <c r="AE231" i="3"/>
  <c r="AE232" i="3"/>
  <c r="AE233" i="3"/>
  <c r="AE234" i="3"/>
  <c r="AE235" i="3"/>
  <c r="AE236" i="3"/>
  <c r="AE237" i="3"/>
  <c r="AE238" i="3"/>
  <c r="AE239" i="3"/>
  <c r="AE240" i="3"/>
  <c r="AE241" i="3"/>
  <c r="AE242" i="3"/>
  <c r="AE243" i="3"/>
  <c r="AE244" i="3"/>
  <c r="AE245" i="3"/>
  <c r="AE246" i="3"/>
  <c r="AE247" i="3"/>
  <c r="AE248" i="3"/>
  <c r="AE249" i="3"/>
  <c r="AE250" i="3"/>
  <c r="AE251" i="3"/>
  <c r="AE252" i="3"/>
  <c r="AE253" i="3"/>
  <c r="AE254" i="3"/>
  <c r="AE255" i="3"/>
  <c r="AE256" i="3"/>
  <c r="AE257" i="3"/>
  <c r="AE258" i="3"/>
  <c r="AE259" i="3"/>
  <c r="AE260" i="3"/>
  <c r="AE261" i="3"/>
  <c r="AE262" i="3"/>
  <c r="AE263" i="3"/>
  <c r="AE264" i="3"/>
  <c r="AE265" i="3"/>
  <c r="AE266" i="3"/>
  <c r="AE267" i="3"/>
  <c r="AE268" i="3"/>
  <c r="AE269" i="3"/>
  <c r="AE270" i="3"/>
  <c r="AE271" i="3"/>
  <c r="AE272" i="3"/>
  <c r="AE273" i="3"/>
  <c r="AE274" i="3"/>
  <c r="AE275" i="3"/>
  <c r="AE276" i="3"/>
  <c r="AE277" i="3"/>
  <c r="AE278" i="3"/>
  <c r="AE279" i="3"/>
  <c r="AE280" i="3"/>
  <c r="AE281" i="3"/>
  <c r="AE282" i="3"/>
  <c r="AE283" i="3"/>
  <c r="AE284" i="3"/>
  <c r="AE285" i="3"/>
  <c r="AE286" i="3"/>
  <c r="AE287" i="3"/>
  <c r="AE288" i="3"/>
  <c r="AE289" i="3"/>
  <c r="AE290" i="3"/>
  <c r="AE291" i="3"/>
  <c r="AE292" i="3"/>
  <c r="AE293" i="3"/>
  <c r="AE294" i="3"/>
  <c r="AE295" i="3"/>
  <c r="AE296" i="3"/>
  <c r="AE297" i="3"/>
  <c r="AE298" i="3"/>
  <c r="AE299" i="3"/>
  <c r="AE300" i="3"/>
  <c r="AE301" i="3"/>
  <c r="AE302" i="3"/>
  <c r="AE303" i="3"/>
  <c r="AE304" i="3"/>
  <c r="AE305" i="3"/>
  <c r="AE306" i="3"/>
  <c r="AE307" i="3"/>
  <c r="AE308" i="3"/>
  <c r="AE309" i="3"/>
  <c r="AE310" i="3"/>
  <c r="AE311" i="3"/>
  <c r="AE312" i="3"/>
  <c r="AE313" i="3"/>
  <c r="AE314" i="3"/>
  <c r="AE315" i="3"/>
  <c r="AE316" i="3"/>
  <c r="AE317" i="3"/>
  <c r="AE318" i="3"/>
  <c r="AE319" i="3"/>
  <c r="AE320" i="3"/>
  <c r="AE321" i="3"/>
  <c r="AE322" i="3"/>
  <c r="AE323" i="3"/>
  <c r="AE324" i="3"/>
  <c r="AE325" i="3"/>
  <c r="AE326" i="3"/>
  <c r="AE327" i="3"/>
  <c r="AE328" i="3"/>
  <c r="AE329" i="3"/>
  <c r="AE330" i="3"/>
  <c r="AE331" i="3"/>
  <c r="AE332" i="3"/>
  <c r="AE333" i="3"/>
  <c r="AE334" i="3"/>
  <c r="AE335" i="3"/>
  <c r="AE336" i="3"/>
  <c r="AE337" i="3"/>
  <c r="AE338" i="3"/>
  <c r="AE339" i="3"/>
  <c r="AE340" i="3"/>
  <c r="AE341" i="3"/>
  <c r="AE342" i="3"/>
  <c r="AE343" i="3"/>
  <c r="AE344" i="3"/>
  <c r="AE345" i="3"/>
  <c r="AE346" i="3"/>
  <c r="AE347" i="3"/>
  <c r="AE348" i="3"/>
  <c r="AE349" i="3"/>
  <c r="AE350" i="3"/>
  <c r="AE351" i="3"/>
  <c r="AE352" i="3"/>
  <c r="AE353" i="3"/>
  <c r="AE354" i="3"/>
  <c r="AE355" i="3"/>
  <c r="AE356" i="3"/>
  <c r="AE357" i="3"/>
  <c r="AE358" i="3"/>
  <c r="AE359" i="3"/>
  <c r="AE360" i="3"/>
  <c r="AE361" i="3"/>
  <c r="AE362" i="3"/>
  <c r="AE363" i="3"/>
  <c r="AE364" i="3"/>
  <c r="AE365" i="3"/>
  <c r="AE366" i="3"/>
  <c r="AE367" i="3"/>
  <c r="AE368" i="3"/>
  <c r="AE369" i="3"/>
  <c r="AE370" i="3"/>
  <c r="AE371" i="3"/>
  <c r="AE372" i="3"/>
  <c r="AE373" i="3"/>
  <c r="AE374" i="3"/>
  <c r="AE375" i="3"/>
  <c r="AE376" i="3"/>
  <c r="AE377" i="3"/>
  <c r="AE378" i="3"/>
  <c r="AE379" i="3"/>
  <c r="AE380" i="3"/>
  <c r="AE381" i="3"/>
  <c r="AE382" i="3"/>
  <c r="AE383" i="3"/>
  <c r="AE384" i="3"/>
  <c r="AE385" i="3"/>
  <c r="AE386" i="3"/>
  <c r="AE387" i="3"/>
  <c r="AE388" i="3"/>
  <c r="AE389" i="3"/>
  <c r="AE390" i="3"/>
  <c r="AE391" i="3"/>
  <c r="AE392" i="3"/>
  <c r="AE393" i="3"/>
  <c r="AE394" i="3"/>
  <c r="AE395" i="3"/>
  <c r="AE396" i="3"/>
  <c r="AE397" i="3"/>
  <c r="AE398" i="3"/>
  <c r="AE399" i="3"/>
  <c r="AE400" i="3"/>
  <c r="AE401" i="3"/>
  <c r="AE402" i="3"/>
  <c r="AE403" i="3"/>
  <c r="AE404" i="3"/>
  <c r="AE405" i="3"/>
  <c r="AE406" i="3"/>
  <c r="AE407" i="3"/>
  <c r="AE408" i="3"/>
  <c r="AE409" i="3"/>
  <c r="AE410" i="3"/>
  <c r="AE411" i="3"/>
  <c r="AE412" i="3"/>
  <c r="AE413" i="3"/>
  <c r="AE414" i="3"/>
  <c r="AE415" i="3"/>
  <c r="AE416" i="3"/>
  <c r="AE417" i="3"/>
  <c r="AE418" i="3"/>
  <c r="AE419" i="3"/>
  <c r="AE420" i="3"/>
  <c r="AE421" i="3"/>
  <c r="AE422" i="3"/>
  <c r="AE423" i="3"/>
  <c r="AE424" i="3"/>
  <c r="AE425" i="3"/>
  <c r="AE426" i="3"/>
  <c r="AE427" i="3"/>
  <c r="AE428" i="3"/>
  <c r="AE429" i="3"/>
  <c r="AE430" i="3"/>
  <c r="AE431" i="3"/>
  <c r="AE432" i="3"/>
  <c r="AE433" i="3"/>
  <c r="AE434" i="3"/>
  <c r="AE435" i="3"/>
  <c r="AE436" i="3"/>
  <c r="AE437" i="3"/>
  <c r="AE438" i="3"/>
  <c r="AE439" i="3"/>
  <c r="AE440" i="3"/>
  <c r="AE441" i="3"/>
  <c r="AE442" i="3"/>
  <c r="AE443" i="3"/>
  <c r="AE444" i="3"/>
  <c r="AE445" i="3"/>
  <c r="AE446" i="3"/>
  <c r="AE447" i="3"/>
  <c r="AE448" i="3"/>
  <c r="AE449" i="3"/>
  <c r="AE450" i="3"/>
  <c r="AE451" i="3"/>
  <c r="AE452" i="3"/>
  <c r="AE453" i="3"/>
  <c r="AE454" i="3"/>
  <c r="AE455" i="3"/>
  <c r="AE456" i="3"/>
  <c r="AE457" i="3"/>
  <c r="AE458" i="3"/>
  <c r="AE459" i="3"/>
  <c r="AE460" i="3"/>
  <c r="AE461" i="3"/>
  <c r="AE462" i="3"/>
  <c r="AE463" i="3"/>
  <c r="AE464" i="3"/>
  <c r="AE465" i="3"/>
  <c r="AE466" i="3"/>
  <c r="AE467" i="3"/>
  <c r="AE468" i="3"/>
  <c r="AE469" i="3"/>
  <c r="AE470" i="3"/>
  <c r="AE471" i="3"/>
  <c r="AE472" i="3"/>
  <c r="AE473" i="3"/>
  <c r="AE474" i="3"/>
  <c r="AE475" i="3"/>
  <c r="AE476" i="3"/>
  <c r="AE477" i="3"/>
  <c r="AE478" i="3"/>
  <c r="AE479" i="3"/>
  <c r="AE480" i="3"/>
  <c r="AE481" i="3"/>
  <c r="AE482" i="3"/>
  <c r="AE483" i="3"/>
  <c r="AE484" i="3"/>
  <c r="AE485" i="3"/>
  <c r="AE486" i="3"/>
  <c r="AE487" i="3"/>
  <c r="AE488" i="3"/>
  <c r="AE489" i="3"/>
  <c r="AE490" i="3"/>
  <c r="AE491" i="3"/>
  <c r="AE492" i="3"/>
  <c r="AE493" i="3"/>
  <c r="AE494" i="3"/>
  <c r="AE495" i="3"/>
  <c r="AE496" i="3"/>
  <c r="AE497" i="3"/>
  <c r="AE498" i="3"/>
  <c r="AE499" i="3"/>
  <c r="AE500" i="3"/>
  <c r="AE501" i="3"/>
  <c r="AE502" i="3"/>
  <c r="AE503" i="3"/>
  <c r="AE504" i="3"/>
  <c r="AE505" i="3"/>
  <c r="AE506" i="3"/>
  <c r="AE507" i="3"/>
  <c r="AE508" i="3"/>
  <c r="AE509" i="3"/>
  <c r="AE510" i="3"/>
  <c r="AE511" i="3"/>
  <c r="AE512" i="3"/>
  <c r="AE513" i="3"/>
  <c r="AE514" i="3"/>
  <c r="AE515" i="3"/>
  <c r="AE516" i="3"/>
  <c r="AE517" i="3"/>
  <c r="AE518" i="3"/>
  <c r="AE519" i="3"/>
  <c r="AE520" i="3"/>
  <c r="AE521" i="3"/>
  <c r="AE522" i="3"/>
  <c r="AE523" i="3"/>
  <c r="AE524" i="3"/>
  <c r="AE525" i="3"/>
  <c r="AE526" i="3"/>
  <c r="AE527" i="3"/>
  <c r="AE528" i="3"/>
  <c r="AE529" i="3"/>
  <c r="AE530" i="3"/>
  <c r="AE531" i="3"/>
  <c r="AE532" i="3"/>
  <c r="AE533" i="3"/>
  <c r="AE534" i="3"/>
  <c r="AE535" i="3"/>
  <c r="AE536" i="3"/>
  <c r="AE537" i="3"/>
  <c r="AE538" i="3"/>
  <c r="AE539" i="3"/>
  <c r="AE540" i="3"/>
  <c r="AE541" i="3"/>
  <c r="AE542" i="3"/>
  <c r="AE543" i="3"/>
  <c r="AE544" i="3"/>
  <c r="AE545" i="3"/>
  <c r="AE546" i="3"/>
  <c r="AE547" i="3"/>
  <c r="AE548" i="3"/>
  <c r="AE549" i="3"/>
  <c r="AE550" i="3"/>
  <c r="AE551" i="3"/>
  <c r="AE552" i="3"/>
  <c r="AE553" i="3"/>
  <c r="AE554" i="3"/>
  <c r="AE555" i="3"/>
  <c r="AE556" i="3"/>
  <c r="AE557" i="3"/>
  <c r="AE558" i="3"/>
  <c r="AE559" i="3"/>
  <c r="AE560" i="3"/>
  <c r="AE561" i="3"/>
  <c r="AE562" i="3"/>
  <c r="AE563" i="3"/>
  <c r="AE564" i="3"/>
  <c r="AE565" i="3"/>
  <c r="AE566" i="3"/>
  <c r="AE567" i="3"/>
  <c r="AE568" i="3"/>
  <c r="AE569" i="3"/>
  <c r="AE570" i="3"/>
  <c r="AE571" i="3"/>
  <c r="AE572" i="3"/>
  <c r="AE573" i="3"/>
  <c r="AE574" i="3"/>
  <c r="AE575" i="3"/>
  <c r="AE576" i="3"/>
  <c r="AE577" i="3"/>
  <c r="AE578" i="3"/>
  <c r="AE579" i="3"/>
  <c r="AE580" i="3"/>
  <c r="AE581" i="3"/>
  <c r="AE582" i="3"/>
  <c r="AE583" i="3"/>
  <c r="AE584" i="3"/>
  <c r="AE585" i="3"/>
  <c r="AE586" i="3"/>
  <c r="AE587" i="3"/>
  <c r="AE588" i="3"/>
  <c r="AE589" i="3"/>
  <c r="AE590" i="3"/>
  <c r="AE591" i="3"/>
  <c r="AE592" i="3"/>
  <c r="AE593" i="3"/>
  <c r="AE594" i="3"/>
  <c r="AE595" i="3"/>
  <c r="AE596" i="3"/>
  <c r="AE597" i="3"/>
  <c r="AE598" i="3"/>
  <c r="AE599" i="3"/>
  <c r="AE600" i="3"/>
  <c r="AE601" i="3"/>
  <c r="AE602" i="3"/>
  <c r="AE603" i="3"/>
  <c r="AE604" i="3"/>
  <c r="AE605" i="3"/>
  <c r="AE606" i="3"/>
  <c r="AE607" i="3"/>
  <c r="AE608" i="3"/>
  <c r="AE609" i="3"/>
  <c r="AE610" i="3"/>
  <c r="AE611" i="3"/>
  <c r="AE612" i="3"/>
  <c r="AE613" i="3"/>
  <c r="AE614" i="3"/>
  <c r="AE615" i="3"/>
  <c r="AE616" i="3"/>
  <c r="AE617" i="3"/>
  <c r="AE618" i="3"/>
  <c r="AE619" i="3"/>
  <c r="AE620" i="3"/>
  <c r="AE621" i="3"/>
  <c r="AE622" i="3"/>
  <c r="AE623" i="3"/>
  <c r="AE624" i="3"/>
  <c r="AE625" i="3"/>
  <c r="AE626" i="3"/>
  <c r="AE627" i="3"/>
  <c r="AE628" i="3"/>
  <c r="AE629" i="3"/>
  <c r="AE630" i="3"/>
  <c r="AE631" i="3"/>
  <c r="AE632" i="3"/>
  <c r="AE633" i="3"/>
  <c r="AE634" i="3"/>
  <c r="AE635" i="3"/>
  <c r="AE636" i="3"/>
  <c r="AE637" i="3"/>
  <c r="AE638" i="3"/>
  <c r="AE639" i="3"/>
  <c r="AE640" i="3"/>
  <c r="AE641" i="3"/>
  <c r="AE642" i="3"/>
  <c r="AE643" i="3"/>
  <c r="AE644" i="3"/>
  <c r="AE645" i="3"/>
  <c r="AE646" i="3"/>
  <c r="AE647" i="3"/>
  <c r="AE648" i="3"/>
  <c r="AE649" i="3"/>
  <c r="AE650" i="3"/>
  <c r="AE651" i="3"/>
  <c r="AE652" i="3"/>
  <c r="AE653" i="3"/>
  <c r="AE654" i="3"/>
  <c r="AE655" i="3"/>
  <c r="AE656" i="3"/>
  <c r="AE657" i="3"/>
  <c r="AE658" i="3"/>
  <c r="AE659" i="3"/>
  <c r="AE660" i="3"/>
  <c r="AE661" i="3"/>
  <c r="AE662" i="3"/>
  <c r="AE663" i="3"/>
  <c r="AE664" i="3"/>
  <c r="AE665" i="3"/>
  <c r="AE666" i="3"/>
  <c r="AE667" i="3"/>
  <c r="AE668" i="3"/>
  <c r="AE669" i="3"/>
  <c r="AE670" i="3"/>
  <c r="AE671" i="3"/>
  <c r="AE672" i="3"/>
  <c r="AE673" i="3"/>
  <c r="AE674" i="3"/>
  <c r="AE675" i="3"/>
  <c r="AE676" i="3"/>
  <c r="AE677" i="3"/>
  <c r="AE678" i="3"/>
  <c r="AE679" i="3"/>
  <c r="AE680" i="3"/>
  <c r="AE681" i="3"/>
  <c r="AE682" i="3"/>
  <c r="AE683" i="3"/>
  <c r="AE684" i="3"/>
  <c r="AE685" i="3"/>
  <c r="AE686" i="3"/>
  <c r="AE687" i="3"/>
  <c r="AE688" i="3"/>
  <c r="AE689" i="3"/>
  <c r="AE690" i="3"/>
  <c r="AE691" i="3"/>
  <c r="AE692" i="3"/>
  <c r="AE693" i="3"/>
  <c r="AE694" i="3"/>
  <c r="AE695" i="3"/>
  <c r="AE696" i="3"/>
  <c r="AE697" i="3"/>
  <c r="AE698" i="3"/>
  <c r="AE699" i="3"/>
  <c r="AE700" i="3"/>
  <c r="AE701" i="3"/>
  <c r="AE702" i="3"/>
  <c r="AE703" i="3"/>
  <c r="AE704" i="3"/>
  <c r="AE705" i="3"/>
  <c r="AE706" i="3"/>
  <c r="AE707" i="3"/>
  <c r="AE708" i="3"/>
  <c r="AE709" i="3"/>
  <c r="AE710" i="3"/>
  <c r="AE711" i="3"/>
  <c r="AE712" i="3"/>
  <c r="AE713" i="3"/>
  <c r="AK1" i="3"/>
  <c r="AL1" i="3"/>
  <c r="AM1" i="3"/>
  <c r="AN1" i="3"/>
  <c r="AO1" i="3"/>
  <c r="AP1" i="3"/>
  <c r="AQ1" i="3"/>
  <c r="AR1" i="3"/>
  <c r="AS1" i="3"/>
  <c r="AT1" i="3"/>
  <c r="AU1" i="3"/>
  <c r="AV1" i="3"/>
  <c r="AW1" i="3"/>
  <c r="AJ1" i="3"/>
  <c r="C7" i="5"/>
  <c r="C6" i="5"/>
  <c r="H19" i="4"/>
  <c r="H15" i="4"/>
  <c r="F9" i="4"/>
  <c r="D10" i="4"/>
  <c r="D11" i="4"/>
  <c r="D12" i="4"/>
  <c r="D9" i="4"/>
  <c r="F11" i="4"/>
  <c r="F10" i="4"/>
  <c r="F12" i="4"/>
  <c r="Y15" i="3" l="1"/>
  <c r="Y56" i="3"/>
  <c r="Y50" i="3"/>
  <c r="Y44" i="3"/>
  <c r="Y38" i="3"/>
  <c r="Y32" i="3"/>
  <c r="Y26" i="3"/>
  <c r="Y20" i="3"/>
  <c r="X11" i="3"/>
  <c r="Y58" i="3"/>
  <c r="X10" i="3"/>
  <c r="X26" i="3"/>
  <c r="Y14" i="3"/>
  <c r="X13" i="3"/>
  <c r="X58" i="3"/>
  <c r="X46" i="3"/>
  <c r="X34" i="3"/>
  <c r="X22" i="3"/>
  <c r="Y10" i="3"/>
  <c r="Y53" i="3"/>
  <c r="X59" i="3"/>
  <c r="Y40" i="3"/>
  <c r="Y28" i="3"/>
  <c r="Y47" i="3"/>
  <c r="Y46" i="3"/>
  <c r="Y52" i="3"/>
  <c r="Y16" i="3"/>
  <c r="Y9" i="3"/>
  <c r="Y35" i="3"/>
  <c r="Y29" i="3"/>
  <c r="Y34" i="3"/>
  <c r="Y41" i="3"/>
  <c r="Y8" i="3"/>
  <c r="Y23" i="3"/>
  <c r="Y22" i="3"/>
  <c r="Y61" i="3"/>
  <c r="Y55" i="3"/>
  <c r="Y49" i="3"/>
  <c r="Y43" i="3"/>
  <c r="Y37" i="3"/>
  <c r="Y31" i="3"/>
  <c r="Y25" i="3"/>
  <c r="Y19" i="3"/>
  <c r="Y13" i="3"/>
  <c r="Y7" i="3"/>
  <c r="Y11" i="3"/>
  <c r="Y17" i="3"/>
  <c r="Y2" i="3"/>
  <c r="X60" i="3"/>
  <c r="X48" i="3"/>
  <c r="X36" i="3"/>
  <c r="X24" i="3"/>
  <c r="X12" i="3"/>
  <c r="X57" i="3"/>
  <c r="X45" i="3"/>
  <c r="X33" i="3"/>
  <c r="X21" i="3"/>
  <c r="X9" i="3"/>
  <c r="X56" i="3"/>
  <c r="X44" i="3"/>
  <c r="X32" i="3"/>
  <c r="X20" i="3"/>
  <c r="X8" i="3"/>
  <c r="X55" i="3"/>
  <c r="X43" i="3"/>
  <c r="X31" i="3"/>
  <c r="X19" i="3"/>
  <c r="X7" i="3"/>
  <c r="X54" i="3"/>
  <c r="X42" i="3"/>
  <c r="X30" i="3"/>
  <c r="X18" i="3"/>
  <c r="X6" i="3"/>
  <c r="X53" i="3"/>
  <c r="X41" i="3"/>
  <c r="X29" i="3"/>
  <c r="X17" i="3"/>
  <c r="X5" i="3"/>
  <c r="X52" i="3"/>
  <c r="X40" i="3"/>
  <c r="X28" i="3"/>
  <c r="X16" i="3"/>
  <c r="X4" i="3"/>
  <c r="X51" i="3"/>
  <c r="X39" i="3"/>
  <c r="X27" i="3"/>
  <c r="X15" i="3"/>
  <c r="X3" i="3"/>
  <c r="X2" i="3"/>
  <c r="X50" i="3"/>
  <c r="X38" i="3"/>
  <c r="X14" i="3"/>
  <c r="X61" i="3"/>
  <c r="X49" i="3"/>
  <c r="X37" i="3"/>
  <c r="X25" i="3"/>
  <c r="AN3" i="3"/>
  <c r="AR2" i="3"/>
  <c r="AK3" i="3"/>
  <c r="U61" i="3"/>
  <c r="AO3" i="3"/>
  <c r="AM3" i="3"/>
  <c r="U54" i="3"/>
  <c r="U52" i="3"/>
  <c r="U42" i="3"/>
  <c r="U40" i="3"/>
  <c r="U30" i="3"/>
  <c r="U28" i="3"/>
  <c r="U18" i="3"/>
  <c r="U16" i="3"/>
  <c r="U3" i="3"/>
  <c r="AV2" i="3"/>
  <c r="U20" i="3"/>
  <c r="AV3" i="3"/>
  <c r="AU2" i="3"/>
  <c r="AU3" i="3"/>
  <c r="AT2" i="3"/>
  <c r="AT3" i="3"/>
  <c r="U19" i="3"/>
  <c r="U4" i="3"/>
  <c r="AS3" i="3"/>
  <c r="AR3" i="3"/>
  <c r="U60" i="3"/>
  <c r="U56" i="3"/>
  <c r="U55" i="3"/>
  <c r="U53" i="3"/>
  <c r="U51" i="3"/>
  <c r="U50" i="3"/>
  <c r="U49" i="3"/>
  <c r="U48" i="3"/>
  <c r="U46" i="3"/>
  <c r="U44" i="3"/>
  <c r="U43" i="3"/>
  <c r="U41" i="3"/>
  <c r="U39" i="3"/>
  <c r="U38" i="3"/>
  <c r="U37" i="3"/>
  <c r="U34" i="3"/>
  <c r="U32" i="3"/>
  <c r="U31" i="3"/>
  <c r="U29" i="3"/>
  <c r="U27" i="3"/>
  <c r="U26" i="3"/>
  <c r="U25" i="3"/>
  <c r="U22" i="3"/>
  <c r="U17" i="3"/>
  <c r="U6" i="3"/>
  <c r="U5" i="3"/>
  <c r="AQ3" i="3"/>
  <c r="U58" i="3"/>
  <c r="U59" i="3"/>
  <c r="U57" i="3"/>
  <c r="U47" i="3"/>
  <c r="U45" i="3"/>
  <c r="U36" i="3"/>
  <c r="U35" i="3"/>
  <c r="U33" i="3"/>
  <c r="U24" i="3"/>
  <c r="U23" i="3"/>
  <c r="U21" i="3"/>
  <c r="U15" i="3"/>
  <c r="U14" i="3"/>
  <c r="U13" i="3"/>
  <c r="U12" i="3"/>
  <c r="U11" i="3"/>
  <c r="U10" i="3"/>
  <c r="U9" i="3"/>
  <c r="U8" i="3"/>
  <c r="U7" i="3"/>
  <c r="G11" i="4"/>
  <c r="H11" i="4" s="1"/>
  <c r="G12" i="4"/>
  <c r="H12" i="4" s="1"/>
  <c r="G9" i="4"/>
  <c r="H9" i="4" s="1"/>
  <c r="G10" i="4"/>
  <c r="H10" i="4" s="1"/>
  <c r="AW2" i="3" l="1"/>
  <c r="AW3" i="3"/>
</calcChain>
</file>

<file path=xl/sharedStrings.xml><?xml version="1.0" encoding="utf-8"?>
<sst xmlns="http://schemas.openxmlformats.org/spreadsheetml/2006/main" count="93" uniqueCount="78">
  <si>
    <t>Cmeas =</t>
  </si>
  <si>
    <t>TU</t>
  </si>
  <si>
    <t>Cbackground =</t>
  </si>
  <si>
    <t>λ =</t>
  </si>
  <si>
    <t>ln(2)/12.32</t>
  </si>
  <si>
    <t>1/year</t>
  </si>
  <si>
    <t>Agemin =</t>
  </si>
  <si>
    <t>years</t>
  </si>
  <si>
    <t>year</t>
  </si>
  <si>
    <t>3H_ann_weighted (TU)</t>
  </si>
  <si>
    <t>3H_ann_mean (TU)</t>
  </si>
  <si>
    <t>3H_ann_stdev (TU)</t>
  </si>
  <si>
    <t>3H_mean_plus_stdev (TU)</t>
  </si>
  <si>
    <t>3H_mean_minus_stdev (TU)</t>
  </si>
  <si>
    <t>Plot Year</t>
  </si>
  <si>
    <t>Date</t>
  </si>
  <si>
    <t>3H (TU)</t>
  </si>
  <si>
    <t>perc_ann_precip</t>
  </si>
  <si>
    <t>3H_times_perc</t>
  </si>
  <si>
    <t>percentages --&gt;</t>
  </si>
  <si>
    <t>precip --&gt;</t>
  </si>
  <si>
    <t>YEAR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</si>
  <si>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</si>
  <si>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</si>
  <si>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</si>
  <si>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</si>
  <si>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</si>
  <si>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</si>
  <si>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</si>
  <si>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</si>
  <si>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</si>
  <si>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</si>
  <si>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</si>
  <si>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</si>
  <si>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a. Minimum age based on Equation 10</t>
  </si>
  <si>
    <t>estimate Cbackground based on recent 3H values</t>
  </si>
  <si>
    <t>&lt;-- SOLUTION</t>
  </si>
  <si>
    <t>b. Graphical estimate for comparison to Equation 10</t>
  </si>
  <si>
    <t>Solution steps, based on information in Section 3.4:</t>
  </si>
  <si>
    <t>C. Calculate the first point of the decay curve:</t>
  </si>
  <si>
    <t>Point 1:</t>
  </si>
  <si>
    <t>Year =</t>
  </si>
  <si>
    <t>Cm =</t>
  </si>
  <si>
    <t>D. Calculate the second point of the decay curve:</t>
  </si>
  <si>
    <t xml:space="preserve">C0 = Cm(exp(λΔt) </t>
  </si>
  <si>
    <t>C0 =</t>
  </si>
  <si>
    <t>Year</t>
  </si>
  <si>
    <t>SOLUTION</t>
  </si>
  <si>
    <t>Using the annual mean 3H curve +/- standard deviation, we can estimate uncertainty in minimum age.</t>
  </si>
  <si>
    <t>Model scenario</t>
  </si>
  <si>
    <t>3 unknowns (T, A, B)</t>
  </si>
  <si>
    <t>4 noble gases</t>
  </si>
  <si>
    <t>Chi-squared calculations</t>
  </si>
  <si>
    <t>Gas</t>
  </si>
  <si>
    <t>Measured Concentration (Cm)</t>
  </si>
  <si>
    <t>Error (σ)</t>
  </si>
  <si>
    <t>Best-fit simulated concentration (Cs)</t>
  </si>
  <si>
    <t>Cm - Cs</t>
  </si>
  <si>
    <t>ΔC/σ</t>
  </si>
  <si>
    <t>(ΔC/σ)^2</t>
  </si>
  <si>
    <t>Chi-squared Table retrieved from: https://www.mathsisfun.com/data//chi-square-table.html</t>
  </si>
  <si>
    <t>Xe</t>
  </si>
  <si>
    <t>Kr</t>
  </si>
  <si>
    <t>Ar</t>
  </si>
  <si>
    <t>Ne</t>
  </si>
  <si>
    <t>Chi-squared =</t>
  </si>
  <si>
    <t>df =</t>
  </si>
  <si>
    <t xml:space="preserve">from Excel formula, </t>
  </si>
  <si>
    <t>online calculator or table:</t>
  </si>
  <si>
    <t>p-value =</t>
  </si>
  <si>
    <t xml:space="preserve">C0 = 4.5(exp((ln(2)/12.32)(2012-1950)) </t>
  </si>
  <si>
    <t>The decay curve crosses the annual mean minus stdev line at about 2008.</t>
  </si>
  <si>
    <t>The decay curve crosses the annual mean plus stdev line at about 1992.</t>
  </si>
  <si>
    <t>Based on the plotted decay curve and the precip-weighted 3H curve, we can estimate a minimum groundwater age of 2012 - 2003 = 9 years.</t>
  </si>
  <si>
    <t>Thus, the maximum range of potential minimum ages is about 4 to 20 years.</t>
  </si>
  <si>
    <r>
      <t xml:space="preserve">A. An atmospheric </t>
    </r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>H function is provided.</t>
    </r>
  </si>
  <si>
    <r>
      <t xml:space="preserve">B. The data provided include annual </t>
    </r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>H based on monthly 3H weighted by monthly precipitation.</t>
    </r>
  </si>
  <si>
    <r>
      <t xml:space="preserve">E. In this problem we have the annual mean </t>
    </r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>H curve +/- 1 std deviation available to plot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</si>
</sst>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E+00"/>
    <numFmt numFmtId="167" formatCode="0.00000"/>
  </numFmts>
  <fonts count="9" x14ac:knownFonts="1">
    <font>
      <sz val="10"/>
      <color theme="1"/>
      <name val="Times New Roman"/>
      <family val="2"/>
    </font>
    <font>
      <sz val="10"/>
      <name val="Comic Sans MS"/>
      <family val="4"/>
    </font>
    <font>
      <sz val="10"/>
      <color theme="1"/>
      <name val="Calibri"/>
      <family val="2"/>
      <scheme val="minor"/>
    </font>
    <font>
      <sz val="8"/>
      <name val="Times New Roman"/>
      <family val="2"/>
    </font>
    <font>
      <b/>
      <sz val="10"/>
      <color theme="1"/>
      <name val="Calibri"/>
      <family val="2"/>
      <scheme val="minor"/>
    </font>
    <font>
      <sz val="11"/>
      <color rgb="FF42424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EFDFA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6" fontId="2" fillId="0" borderId="0" xfId="0" applyNumberFormat="1" applyFont="1" applyAlignment="1">
      <alignment horizontal="center"/>
    </xf>
    <xf numFmtId="11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2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6" fontId="2" fillId="0" borderId="0" xfId="0" applyNumberFormat="1" applyFont="1"/>
    <xf numFmtId="11" fontId="2" fillId="0" borderId="0" xfId="0" applyNumberFormat="1" applyFont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5" xfId="0" applyFont="1" applyBorder="1" applyAlignment="1">
      <alignment horizontal="right"/>
    </xf>
    <xf numFmtId="166" fontId="2" fillId="0" borderId="4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0" xfId="0" applyFont="1" applyFill="1" applyAlignment="1">
      <alignment horizontal="center" wrapText="1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left"/>
    </xf>
    <xf numFmtId="1" fontId="7" fillId="0" borderId="0" xfId="0" applyNumberFormat="1" applyFont="1" applyAlignment="1">
      <alignment horizontal="right"/>
    </xf>
    <xf numFmtId="1" fontId="7" fillId="0" borderId="0" xfId="0" applyNumberFormat="1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62802701682958"/>
          <c:y val="3.9331279209393624E-2"/>
          <c:w val="0.79346625282760797"/>
          <c:h val="0.76336422815381266"/>
        </c:manualLayout>
      </c:layout>
      <c:scatterChart>
        <c:scatterStyle val="lineMarker"/>
        <c:varyColors val="0"/>
        <c:ser>
          <c:idx val="0"/>
          <c:order val="0"/>
          <c:tx>
            <c:v>Annual precip-weighted</c:v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'Exercise 4 solution'!$Z$2:$Z$71</c:f>
              <c:numCache>
                <c:formatCode>m/d/yyyy</c:formatCode>
                <c:ptCount val="70"/>
                <c:pt idx="0">
                  <c:v>19511</c:v>
                </c:pt>
                <c:pt idx="1">
                  <c:v>19876</c:v>
                </c:pt>
                <c:pt idx="2">
                  <c:v>20241</c:v>
                </c:pt>
                <c:pt idx="3">
                  <c:v>20607</c:v>
                </c:pt>
                <c:pt idx="4">
                  <c:v>20972</c:v>
                </c:pt>
                <c:pt idx="5">
                  <c:v>21337</c:v>
                </c:pt>
                <c:pt idx="6">
                  <c:v>21702</c:v>
                </c:pt>
                <c:pt idx="7">
                  <c:v>22068</c:v>
                </c:pt>
                <c:pt idx="8">
                  <c:v>22433</c:v>
                </c:pt>
                <c:pt idx="9">
                  <c:v>22798</c:v>
                </c:pt>
                <c:pt idx="10">
                  <c:v>23163</c:v>
                </c:pt>
                <c:pt idx="11">
                  <c:v>23529</c:v>
                </c:pt>
                <c:pt idx="12">
                  <c:v>23894</c:v>
                </c:pt>
                <c:pt idx="13">
                  <c:v>24259</c:v>
                </c:pt>
                <c:pt idx="14">
                  <c:v>24624</c:v>
                </c:pt>
                <c:pt idx="15">
                  <c:v>24990</c:v>
                </c:pt>
                <c:pt idx="16">
                  <c:v>25355</c:v>
                </c:pt>
                <c:pt idx="17">
                  <c:v>25720</c:v>
                </c:pt>
                <c:pt idx="18">
                  <c:v>26085</c:v>
                </c:pt>
                <c:pt idx="19">
                  <c:v>26451</c:v>
                </c:pt>
                <c:pt idx="20">
                  <c:v>26816</c:v>
                </c:pt>
                <c:pt idx="21">
                  <c:v>27181</c:v>
                </c:pt>
                <c:pt idx="22">
                  <c:v>27546</c:v>
                </c:pt>
                <c:pt idx="23">
                  <c:v>27912</c:v>
                </c:pt>
                <c:pt idx="24">
                  <c:v>28277</c:v>
                </c:pt>
                <c:pt idx="25">
                  <c:v>28642</c:v>
                </c:pt>
                <c:pt idx="26">
                  <c:v>29007</c:v>
                </c:pt>
                <c:pt idx="27">
                  <c:v>29373</c:v>
                </c:pt>
                <c:pt idx="28">
                  <c:v>29738</c:v>
                </c:pt>
                <c:pt idx="29">
                  <c:v>30103</c:v>
                </c:pt>
                <c:pt idx="30">
                  <c:v>30468</c:v>
                </c:pt>
                <c:pt idx="31">
                  <c:v>30834</c:v>
                </c:pt>
                <c:pt idx="32">
                  <c:v>31199</c:v>
                </c:pt>
                <c:pt idx="33">
                  <c:v>31564</c:v>
                </c:pt>
                <c:pt idx="34">
                  <c:v>31929</c:v>
                </c:pt>
                <c:pt idx="35">
                  <c:v>32295</c:v>
                </c:pt>
                <c:pt idx="36">
                  <c:v>32660</c:v>
                </c:pt>
                <c:pt idx="37">
                  <c:v>33025</c:v>
                </c:pt>
                <c:pt idx="38">
                  <c:v>33390</c:v>
                </c:pt>
                <c:pt idx="39">
                  <c:v>33756</c:v>
                </c:pt>
                <c:pt idx="40">
                  <c:v>34121</c:v>
                </c:pt>
                <c:pt idx="41">
                  <c:v>34486</c:v>
                </c:pt>
                <c:pt idx="42">
                  <c:v>34851</c:v>
                </c:pt>
                <c:pt idx="43">
                  <c:v>35217</c:v>
                </c:pt>
                <c:pt idx="44">
                  <c:v>35582</c:v>
                </c:pt>
                <c:pt idx="45">
                  <c:v>35947</c:v>
                </c:pt>
                <c:pt idx="46">
                  <c:v>36312</c:v>
                </c:pt>
                <c:pt idx="47">
                  <c:v>36678</c:v>
                </c:pt>
                <c:pt idx="48">
                  <c:v>37043</c:v>
                </c:pt>
                <c:pt idx="49">
                  <c:v>37408</c:v>
                </c:pt>
                <c:pt idx="50">
                  <c:v>37773</c:v>
                </c:pt>
                <c:pt idx="51">
                  <c:v>38139</c:v>
                </c:pt>
                <c:pt idx="52">
                  <c:v>38504</c:v>
                </c:pt>
                <c:pt idx="53">
                  <c:v>38869</c:v>
                </c:pt>
                <c:pt idx="54">
                  <c:v>39234</c:v>
                </c:pt>
                <c:pt idx="55">
                  <c:v>39600</c:v>
                </c:pt>
                <c:pt idx="56">
                  <c:v>39965</c:v>
                </c:pt>
                <c:pt idx="57">
                  <c:v>40330</c:v>
                </c:pt>
                <c:pt idx="58">
                  <c:v>40695</c:v>
                </c:pt>
                <c:pt idx="59">
                  <c:v>41061</c:v>
                </c:pt>
              </c:numCache>
            </c:numRef>
          </c:xVal>
          <c:yVal>
            <c:numRef>
              <c:f>'Exercise 4 solution'!$U$2:$U$71</c:f>
              <c:numCache>
                <c:formatCode>0.0</c:formatCode>
                <c:ptCount val="70"/>
                <c:pt idx="0">
                  <c:v>10.164859087212772</c:v>
                </c:pt>
                <c:pt idx="1">
                  <c:v>240.18960805361496</c:v>
                </c:pt>
                <c:pt idx="2">
                  <c:v>48.796421866969204</c:v>
                </c:pt>
                <c:pt idx="3">
                  <c:v>163.47789736017739</c:v>
                </c:pt>
                <c:pt idx="4">
                  <c:v>104.02263221052674</c:v>
                </c:pt>
                <c:pt idx="5">
                  <c:v>456.28748852948229</c:v>
                </c:pt>
                <c:pt idx="6">
                  <c:v>477.41304507561705</c:v>
                </c:pt>
                <c:pt idx="7">
                  <c:v>140.73209413757908</c:v>
                </c:pt>
                <c:pt idx="8">
                  <c:v>146.75760825654743</c:v>
                </c:pt>
                <c:pt idx="9">
                  <c:v>817.91551574311814</c:v>
                </c:pt>
                <c:pt idx="10">
                  <c:v>2280.5484693877547</c:v>
                </c:pt>
                <c:pt idx="11">
                  <c:v>1747.335307179867</c:v>
                </c:pt>
                <c:pt idx="12">
                  <c:v>677.4701767347533</c:v>
                </c:pt>
                <c:pt idx="13">
                  <c:v>483.3401015228427</c:v>
                </c:pt>
                <c:pt idx="14">
                  <c:v>270.21651716671818</c:v>
                </c:pt>
                <c:pt idx="15">
                  <c:v>197.47330347915951</c:v>
                </c:pt>
                <c:pt idx="16">
                  <c:v>209.75161402822263</c:v>
                </c:pt>
                <c:pt idx="17">
                  <c:v>171.7568893528184</c:v>
                </c:pt>
                <c:pt idx="18">
                  <c:v>169.89175369103353</c:v>
                </c:pt>
                <c:pt idx="19">
                  <c:v>81.781611442861745</c:v>
                </c:pt>
                <c:pt idx="20">
                  <c:v>56.190308594746242</c:v>
                </c:pt>
                <c:pt idx="21">
                  <c:v>78.021518862002793</c:v>
                </c:pt>
                <c:pt idx="22">
                  <c:v>54.990050762307398</c:v>
                </c:pt>
                <c:pt idx="23">
                  <c:v>48.822722381528294</c:v>
                </c:pt>
                <c:pt idx="24">
                  <c:v>50.300591891092047</c:v>
                </c:pt>
                <c:pt idx="25">
                  <c:v>59.816086671043983</c:v>
                </c:pt>
                <c:pt idx="26">
                  <c:v>36.002435677530016</c:v>
                </c:pt>
                <c:pt idx="27">
                  <c:v>31.514602587800361</c:v>
                </c:pt>
                <c:pt idx="28">
                  <c:v>37.989685961419042</c:v>
                </c:pt>
                <c:pt idx="29">
                  <c:v>27.86447688501962</c:v>
                </c:pt>
                <c:pt idx="30">
                  <c:v>20.489100769622848</c:v>
                </c:pt>
                <c:pt idx="31">
                  <c:v>17.500027903447997</c:v>
                </c:pt>
                <c:pt idx="32">
                  <c:v>16.106470397929471</c:v>
                </c:pt>
                <c:pt idx="33">
                  <c:v>13.823142100229612</c:v>
                </c:pt>
                <c:pt idx="34">
                  <c:v>14.354651976977713</c:v>
                </c:pt>
                <c:pt idx="35">
                  <c:v>14.090889739158476</c:v>
                </c:pt>
                <c:pt idx="36">
                  <c:v>17.062556789873184</c:v>
                </c:pt>
                <c:pt idx="37">
                  <c:v>13.591366461710159</c:v>
                </c:pt>
                <c:pt idx="38">
                  <c:v>11.15454705268219</c:v>
                </c:pt>
                <c:pt idx="39">
                  <c:v>11.95730038678207</c:v>
                </c:pt>
                <c:pt idx="40">
                  <c:v>12.690498441526346</c:v>
                </c:pt>
                <c:pt idx="41">
                  <c:v>10.819416238818111</c:v>
                </c:pt>
                <c:pt idx="42">
                  <c:v>12.100414529112399</c:v>
                </c:pt>
                <c:pt idx="43">
                  <c:v>11.900892795090925</c:v>
                </c:pt>
                <c:pt idx="44">
                  <c:v>10.321423912936185</c:v>
                </c:pt>
                <c:pt idx="45">
                  <c:v>9.8775985207326951</c:v>
                </c:pt>
                <c:pt idx="46">
                  <c:v>9.3937103341967934</c:v>
                </c:pt>
                <c:pt idx="47">
                  <c:v>7.2682820161573103</c:v>
                </c:pt>
                <c:pt idx="48">
                  <c:v>8.0684940437397721</c:v>
                </c:pt>
                <c:pt idx="49">
                  <c:v>7.6281581946828689</c:v>
                </c:pt>
                <c:pt idx="50">
                  <c:v>7.6054934493161568</c:v>
                </c:pt>
                <c:pt idx="51">
                  <c:v>8.172345055376832</c:v>
                </c:pt>
                <c:pt idx="52">
                  <c:v>7.1443422096691096</c:v>
                </c:pt>
                <c:pt idx="53">
                  <c:v>7.4124926156548296</c:v>
                </c:pt>
                <c:pt idx="54">
                  <c:v>6.4288090288373914</c:v>
                </c:pt>
                <c:pt idx="55">
                  <c:v>7.4806739659036738</c:v>
                </c:pt>
                <c:pt idx="56">
                  <c:v>7.1555536381534477</c:v>
                </c:pt>
                <c:pt idx="57">
                  <c:v>8.3258970696271106</c:v>
                </c:pt>
                <c:pt idx="58">
                  <c:v>7.764194233963587</c:v>
                </c:pt>
                <c:pt idx="59">
                  <c:v>7.6477600094351565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FE0-465D-AE5B-14D52FF28C89}"/>
            </c:ext>
          </c:extLst>
        </c:ser>
        <c:ser>
          <c:idx val="3"/>
          <c:order val="1"/>
          <c:tx>
            <c:v>Annual mean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'Exercise 4 solution'!$Z$2:$Z$61</c:f>
              <c:numCache>
                <c:formatCode>m/d/yyyy</c:formatCode>
                <c:ptCount val="60"/>
                <c:pt idx="0">
                  <c:v>19511</c:v>
                </c:pt>
                <c:pt idx="1">
                  <c:v>19876</c:v>
                </c:pt>
                <c:pt idx="2">
                  <c:v>20241</c:v>
                </c:pt>
                <c:pt idx="3">
                  <c:v>20607</c:v>
                </c:pt>
                <c:pt idx="4">
                  <c:v>20972</c:v>
                </c:pt>
                <c:pt idx="5">
                  <c:v>21337</c:v>
                </c:pt>
                <c:pt idx="6">
                  <c:v>21702</c:v>
                </c:pt>
                <c:pt idx="7">
                  <c:v>22068</c:v>
                </c:pt>
                <c:pt idx="8">
                  <c:v>22433</c:v>
                </c:pt>
                <c:pt idx="9">
                  <c:v>22798</c:v>
                </c:pt>
                <c:pt idx="10">
                  <c:v>23163</c:v>
                </c:pt>
                <c:pt idx="11">
                  <c:v>23529</c:v>
                </c:pt>
                <c:pt idx="12">
                  <c:v>23894</c:v>
                </c:pt>
                <c:pt idx="13">
                  <c:v>24259</c:v>
                </c:pt>
                <c:pt idx="14">
                  <c:v>24624</c:v>
                </c:pt>
                <c:pt idx="15">
                  <c:v>24990</c:v>
                </c:pt>
                <c:pt idx="16">
                  <c:v>25355</c:v>
                </c:pt>
                <c:pt idx="17">
                  <c:v>25720</c:v>
                </c:pt>
                <c:pt idx="18">
                  <c:v>26085</c:v>
                </c:pt>
                <c:pt idx="19">
                  <c:v>26451</c:v>
                </c:pt>
                <c:pt idx="20">
                  <c:v>26816</c:v>
                </c:pt>
                <c:pt idx="21">
                  <c:v>27181</c:v>
                </c:pt>
                <c:pt idx="22">
                  <c:v>27546</c:v>
                </c:pt>
                <c:pt idx="23">
                  <c:v>27912</c:v>
                </c:pt>
                <c:pt idx="24">
                  <c:v>28277</c:v>
                </c:pt>
                <c:pt idx="25">
                  <c:v>28642</c:v>
                </c:pt>
                <c:pt idx="26">
                  <c:v>29007</c:v>
                </c:pt>
                <c:pt idx="27">
                  <c:v>29373</c:v>
                </c:pt>
                <c:pt idx="28">
                  <c:v>29738</c:v>
                </c:pt>
                <c:pt idx="29">
                  <c:v>30103</c:v>
                </c:pt>
                <c:pt idx="30">
                  <c:v>30468</c:v>
                </c:pt>
                <c:pt idx="31">
                  <c:v>30834</c:v>
                </c:pt>
                <c:pt idx="32">
                  <c:v>31199</c:v>
                </c:pt>
                <c:pt idx="33">
                  <c:v>31564</c:v>
                </c:pt>
                <c:pt idx="34">
                  <c:v>31929</c:v>
                </c:pt>
                <c:pt idx="35">
                  <c:v>32295</c:v>
                </c:pt>
                <c:pt idx="36">
                  <c:v>32660</c:v>
                </c:pt>
                <c:pt idx="37">
                  <c:v>33025</c:v>
                </c:pt>
                <c:pt idx="38">
                  <c:v>33390</c:v>
                </c:pt>
                <c:pt idx="39">
                  <c:v>33756</c:v>
                </c:pt>
                <c:pt idx="40">
                  <c:v>34121</c:v>
                </c:pt>
                <c:pt idx="41">
                  <c:v>34486</c:v>
                </c:pt>
                <c:pt idx="42">
                  <c:v>34851</c:v>
                </c:pt>
                <c:pt idx="43">
                  <c:v>35217</c:v>
                </c:pt>
                <c:pt idx="44">
                  <c:v>35582</c:v>
                </c:pt>
                <c:pt idx="45">
                  <c:v>35947</c:v>
                </c:pt>
                <c:pt idx="46">
                  <c:v>36312</c:v>
                </c:pt>
                <c:pt idx="47">
                  <c:v>36678</c:v>
                </c:pt>
                <c:pt idx="48">
                  <c:v>37043</c:v>
                </c:pt>
                <c:pt idx="49">
                  <c:v>37408</c:v>
                </c:pt>
                <c:pt idx="50">
                  <c:v>37773</c:v>
                </c:pt>
                <c:pt idx="51">
                  <c:v>38139</c:v>
                </c:pt>
                <c:pt idx="52">
                  <c:v>38504</c:v>
                </c:pt>
                <c:pt idx="53">
                  <c:v>38869</c:v>
                </c:pt>
                <c:pt idx="54">
                  <c:v>39234</c:v>
                </c:pt>
                <c:pt idx="55">
                  <c:v>39600</c:v>
                </c:pt>
                <c:pt idx="56">
                  <c:v>39965</c:v>
                </c:pt>
                <c:pt idx="57">
                  <c:v>40330</c:v>
                </c:pt>
                <c:pt idx="58">
                  <c:v>40695</c:v>
                </c:pt>
                <c:pt idx="59">
                  <c:v>41061</c:v>
                </c:pt>
              </c:numCache>
            </c:numRef>
          </c:xVal>
          <c:yVal>
            <c:numRef>
              <c:f>'Exercise 4 solution'!$V$2:$V$61</c:f>
              <c:numCache>
                <c:formatCode>0.0</c:formatCode>
                <c:ptCount val="60"/>
                <c:pt idx="0">
                  <c:v>22.545454415400901</c:v>
                </c:pt>
                <c:pt idx="1">
                  <c:v>228.06365613158704</c:v>
                </c:pt>
                <c:pt idx="2">
                  <c:v>36.274241522724779</c:v>
                </c:pt>
                <c:pt idx="3">
                  <c:v>113.62438756623901</c:v>
                </c:pt>
                <c:pt idx="4">
                  <c:v>95.017199421362193</c:v>
                </c:pt>
                <c:pt idx="5">
                  <c:v>387.26856654787963</c:v>
                </c:pt>
                <c:pt idx="6">
                  <c:v>404.82569118810829</c:v>
                </c:pt>
                <c:pt idx="7">
                  <c:v>114.8984221330192</c:v>
                </c:pt>
                <c:pt idx="8">
                  <c:v>163.95652563295971</c:v>
                </c:pt>
                <c:pt idx="9">
                  <c:v>769.37749441668075</c:v>
                </c:pt>
                <c:pt idx="10">
                  <c:v>1870.8333333333333</c:v>
                </c:pt>
                <c:pt idx="11">
                  <c:v>1638.3333333333333</c:v>
                </c:pt>
                <c:pt idx="12">
                  <c:v>628.0980496844212</c:v>
                </c:pt>
                <c:pt idx="13">
                  <c:v>477.5</c:v>
                </c:pt>
                <c:pt idx="14">
                  <c:v>259.58333333333331</c:v>
                </c:pt>
                <c:pt idx="15">
                  <c:v>212.5</c:v>
                </c:pt>
                <c:pt idx="16">
                  <c:v>180.83111342428154</c:v>
                </c:pt>
                <c:pt idx="17">
                  <c:v>164.79166666666666</c:v>
                </c:pt>
                <c:pt idx="18">
                  <c:v>165.47499999999999</c:v>
                </c:pt>
                <c:pt idx="19">
                  <c:v>81.487215954937639</c:v>
                </c:pt>
                <c:pt idx="20">
                  <c:v>59.483333333333341</c:v>
                </c:pt>
                <c:pt idx="21">
                  <c:v>74.419270650298003</c:v>
                </c:pt>
                <c:pt idx="22">
                  <c:v>52.655270877770818</c:v>
                </c:pt>
                <c:pt idx="23">
                  <c:v>44.140918414878875</c:v>
                </c:pt>
                <c:pt idx="24">
                  <c:v>48.474999999999994</c:v>
                </c:pt>
                <c:pt idx="25">
                  <c:v>61.79999999999999</c:v>
                </c:pt>
                <c:pt idx="26">
                  <c:v>36.725000000000001</c:v>
                </c:pt>
                <c:pt idx="27">
                  <c:v>33.208333333333336</c:v>
                </c:pt>
                <c:pt idx="28">
                  <c:v>36.063862046397816</c:v>
                </c:pt>
                <c:pt idx="29">
                  <c:v>32.357846508466757</c:v>
                </c:pt>
                <c:pt idx="30">
                  <c:v>20.723575948805504</c:v>
                </c:pt>
                <c:pt idx="31">
                  <c:v>18.391959395072156</c:v>
                </c:pt>
                <c:pt idx="32">
                  <c:v>15.183333333333335</c:v>
                </c:pt>
                <c:pt idx="33">
                  <c:v>13.605586816508781</c:v>
                </c:pt>
                <c:pt idx="34">
                  <c:v>13.311305427167575</c:v>
                </c:pt>
                <c:pt idx="35">
                  <c:v>12.870349541484087</c:v>
                </c:pt>
                <c:pt idx="36">
                  <c:v>14.346588359736751</c:v>
                </c:pt>
                <c:pt idx="37">
                  <c:v>11.735195303736655</c:v>
                </c:pt>
                <c:pt idx="38">
                  <c:v>10.948259208574967</c:v>
                </c:pt>
                <c:pt idx="39">
                  <c:v>10.430859173882951</c:v>
                </c:pt>
                <c:pt idx="40">
                  <c:v>12.191319099025918</c:v>
                </c:pt>
                <c:pt idx="41">
                  <c:v>11.369233671296785</c:v>
                </c:pt>
                <c:pt idx="42">
                  <c:v>10.925239471982993</c:v>
                </c:pt>
                <c:pt idx="43">
                  <c:v>10.554731901136213</c:v>
                </c:pt>
                <c:pt idx="44">
                  <c:v>9.7322482432535669</c:v>
                </c:pt>
                <c:pt idx="45">
                  <c:v>9.5413077864094227</c:v>
                </c:pt>
                <c:pt idx="46">
                  <c:v>8.561413082622968</c:v>
                </c:pt>
                <c:pt idx="47">
                  <c:v>7.3371500028405308</c:v>
                </c:pt>
                <c:pt idx="48">
                  <c:v>7.4835396458374506</c:v>
                </c:pt>
                <c:pt idx="49">
                  <c:v>7.1060593901544102</c:v>
                </c:pt>
                <c:pt idx="50">
                  <c:v>7.4204096014048844</c:v>
                </c:pt>
                <c:pt idx="51">
                  <c:v>7.7357403395446704</c:v>
                </c:pt>
                <c:pt idx="52">
                  <c:v>6.8013076300173125</c:v>
                </c:pt>
                <c:pt idx="53">
                  <c:v>7.4649548143826818</c:v>
                </c:pt>
                <c:pt idx="54">
                  <c:v>6.4161681250846456</c:v>
                </c:pt>
                <c:pt idx="55">
                  <c:v>7.0863877679629654</c:v>
                </c:pt>
                <c:pt idx="56">
                  <c:v>7.4754440664705326</c:v>
                </c:pt>
                <c:pt idx="57">
                  <c:v>7.8093073111929456</c:v>
                </c:pt>
                <c:pt idx="58">
                  <c:v>7.1052572795565476</c:v>
                </c:pt>
                <c:pt idx="59">
                  <c:v>6.5883324337384153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B74-4CCB-9E34-404631F070E5}"/>
            </c:ext>
          </c:extLst>
        </c:ser>
        <c:ser>
          <c:idx val="2"/>
          <c:order val="2"/>
          <c:tx>
            <c:v>Monthly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alpha val="10000"/>
                </a:schemeClr>
              </a:solidFill>
              <a:ln w="9525">
                <a:solidFill>
                  <a:schemeClr val="accent1">
                    <a:alpha val="20000"/>
                  </a:schemeClr>
                </a:solidFill>
              </a:ln>
              <a:effectLst/>
            </c:spPr>
          </c:marker>
          <c:xVal>
            <c:numRef>
              <c:f>'Exercise 4 solution'!$AB$2:$AB$713</c:f>
              <c:numCache>
                <c:formatCode>m/d/yyyy</c:formatCode>
                <c:ptCount val="712"/>
                <c:pt idx="0">
                  <c:v>19586</c:v>
                </c:pt>
                <c:pt idx="1">
                  <c:v>19617</c:v>
                </c:pt>
                <c:pt idx="2">
                  <c:v>19647</c:v>
                </c:pt>
                <c:pt idx="3">
                  <c:v>19678</c:v>
                </c:pt>
                <c:pt idx="4">
                  <c:v>19708</c:v>
                </c:pt>
                <c:pt idx="5">
                  <c:v>19739</c:v>
                </c:pt>
                <c:pt idx="6">
                  <c:v>19798</c:v>
                </c:pt>
                <c:pt idx="7">
                  <c:v>19829</c:v>
                </c:pt>
                <c:pt idx="8">
                  <c:v>19859</c:v>
                </c:pt>
                <c:pt idx="9">
                  <c:v>19890</c:v>
                </c:pt>
                <c:pt idx="10">
                  <c:v>19920</c:v>
                </c:pt>
                <c:pt idx="11">
                  <c:v>19951</c:v>
                </c:pt>
                <c:pt idx="12">
                  <c:v>19982</c:v>
                </c:pt>
                <c:pt idx="13">
                  <c:v>20012</c:v>
                </c:pt>
                <c:pt idx="14">
                  <c:v>20043</c:v>
                </c:pt>
                <c:pt idx="15">
                  <c:v>20073</c:v>
                </c:pt>
                <c:pt idx="16">
                  <c:v>20104</c:v>
                </c:pt>
                <c:pt idx="17">
                  <c:v>20135</c:v>
                </c:pt>
                <c:pt idx="18">
                  <c:v>20163</c:v>
                </c:pt>
                <c:pt idx="19">
                  <c:v>20194</c:v>
                </c:pt>
                <c:pt idx="20">
                  <c:v>20224</c:v>
                </c:pt>
                <c:pt idx="21">
                  <c:v>20255</c:v>
                </c:pt>
                <c:pt idx="22">
                  <c:v>20285</c:v>
                </c:pt>
                <c:pt idx="23">
                  <c:v>20316</c:v>
                </c:pt>
                <c:pt idx="24">
                  <c:v>20347</c:v>
                </c:pt>
                <c:pt idx="25">
                  <c:v>20377</c:v>
                </c:pt>
                <c:pt idx="26">
                  <c:v>20408</c:v>
                </c:pt>
                <c:pt idx="27">
                  <c:v>20438</c:v>
                </c:pt>
                <c:pt idx="28">
                  <c:v>20469</c:v>
                </c:pt>
                <c:pt idx="29">
                  <c:v>20500</c:v>
                </c:pt>
                <c:pt idx="30">
                  <c:v>20529</c:v>
                </c:pt>
                <c:pt idx="31">
                  <c:v>20560</c:v>
                </c:pt>
                <c:pt idx="32">
                  <c:v>20590</c:v>
                </c:pt>
                <c:pt idx="33">
                  <c:v>20621</c:v>
                </c:pt>
                <c:pt idx="34">
                  <c:v>20651</c:v>
                </c:pt>
                <c:pt idx="35">
                  <c:v>20682</c:v>
                </c:pt>
                <c:pt idx="36">
                  <c:v>20713</c:v>
                </c:pt>
                <c:pt idx="37">
                  <c:v>20743</c:v>
                </c:pt>
                <c:pt idx="38">
                  <c:v>20774</c:v>
                </c:pt>
                <c:pt idx="39">
                  <c:v>20804</c:v>
                </c:pt>
                <c:pt idx="40">
                  <c:v>20835</c:v>
                </c:pt>
                <c:pt idx="41">
                  <c:v>20866</c:v>
                </c:pt>
                <c:pt idx="42">
                  <c:v>20894</c:v>
                </c:pt>
                <c:pt idx="43">
                  <c:v>20925</c:v>
                </c:pt>
                <c:pt idx="44">
                  <c:v>20955</c:v>
                </c:pt>
                <c:pt idx="45">
                  <c:v>20986</c:v>
                </c:pt>
                <c:pt idx="46">
                  <c:v>21016</c:v>
                </c:pt>
                <c:pt idx="47">
                  <c:v>21047</c:v>
                </c:pt>
                <c:pt idx="48">
                  <c:v>21078</c:v>
                </c:pt>
                <c:pt idx="49">
                  <c:v>21108</c:v>
                </c:pt>
                <c:pt idx="50">
                  <c:v>21139</c:v>
                </c:pt>
                <c:pt idx="51">
                  <c:v>21169</c:v>
                </c:pt>
                <c:pt idx="52">
                  <c:v>21200</c:v>
                </c:pt>
                <c:pt idx="53">
                  <c:v>21231</c:v>
                </c:pt>
                <c:pt idx="54">
                  <c:v>21259</c:v>
                </c:pt>
                <c:pt idx="55">
                  <c:v>21290</c:v>
                </c:pt>
                <c:pt idx="56">
                  <c:v>21320</c:v>
                </c:pt>
                <c:pt idx="57">
                  <c:v>21351</c:v>
                </c:pt>
                <c:pt idx="58">
                  <c:v>21381</c:v>
                </c:pt>
                <c:pt idx="59">
                  <c:v>21412</c:v>
                </c:pt>
                <c:pt idx="60">
                  <c:v>21443</c:v>
                </c:pt>
                <c:pt idx="61">
                  <c:v>21473</c:v>
                </c:pt>
                <c:pt idx="62">
                  <c:v>21504</c:v>
                </c:pt>
                <c:pt idx="63">
                  <c:v>21534</c:v>
                </c:pt>
                <c:pt idx="64">
                  <c:v>21565</c:v>
                </c:pt>
                <c:pt idx="65">
                  <c:v>21596</c:v>
                </c:pt>
                <c:pt idx="66">
                  <c:v>21624</c:v>
                </c:pt>
                <c:pt idx="67">
                  <c:v>21655</c:v>
                </c:pt>
                <c:pt idx="68">
                  <c:v>21685</c:v>
                </c:pt>
                <c:pt idx="69">
                  <c:v>21716</c:v>
                </c:pt>
                <c:pt idx="70">
                  <c:v>21746</c:v>
                </c:pt>
                <c:pt idx="71">
                  <c:v>21777</c:v>
                </c:pt>
                <c:pt idx="72">
                  <c:v>21808</c:v>
                </c:pt>
                <c:pt idx="73">
                  <c:v>21838</c:v>
                </c:pt>
                <c:pt idx="74">
                  <c:v>21869</c:v>
                </c:pt>
                <c:pt idx="75">
                  <c:v>21899</c:v>
                </c:pt>
                <c:pt idx="76">
                  <c:v>21930</c:v>
                </c:pt>
                <c:pt idx="77">
                  <c:v>21961</c:v>
                </c:pt>
                <c:pt idx="78">
                  <c:v>21990</c:v>
                </c:pt>
                <c:pt idx="79">
                  <c:v>22021</c:v>
                </c:pt>
                <c:pt idx="80">
                  <c:v>22051</c:v>
                </c:pt>
                <c:pt idx="81">
                  <c:v>22082</c:v>
                </c:pt>
                <c:pt idx="82">
                  <c:v>22112</c:v>
                </c:pt>
                <c:pt idx="83">
                  <c:v>22143</c:v>
                </c:pt>
                <c:pt idx="84">
                  <c:v>22174</c:v>
                </c:pt>
                <c:pt idx="85">
                  <c:v>22204</c:v>
                </c:pt>
                <c:pt idx="86">
                  <c:v>22235</c:v>
                </c:pt>
                <c:pt idx="87">
                  <c:v>22265</c:v>
                </c:pt>
                <c:pt idx="88">
                  <c:v>22296</c:v>
                </c:pt>
                <c:pt idx="89">
                  <c:v>22327</c:v>
                </c:pt>
                <c:pt idx="90">
                  <c:v>22355</c:v>
                </c:pt>
                <c:pt idx="91">
                  <c:v>22386</c:v>
                </c:pt>
                <c:pt idx="92">
                  <c:v>22416</c:v>
                </c:pt>
                <c:pt idx="93">
                  <c:v>22447</c:v>
                </c:pt>
                <c:pt idx="94">
                  <c:v>22477</c:v>
                </c:pt>
                <c:pt idx="95">
                  <c:v>22508</c:v>
                </c:pt>
                <c:pt idx="96">
                  <c:v>22539</c:v>
                </c:pt>
                <c:pt idx="97">
                  <c:v>22569</c:v>
                </c:pt>
                <c:pt idx="98">
                  <c:v>22600</c:v>
                </c:pt>
                <c:pt idx="99">
                  <c:v>22630</c:v>
                </c:pt>
                <c:pt idx="100">
                  <c:v>22661</c:v>
                </c:pt>
                <c:pt idx="101">
                  <c:v>22692</c:v>
                </c:pt>
                <c:pt idx="102">
                  <c:v>22720</c:v>
                </c:pt>
                <c:pt idx="103">
                  <c:v>22751</c:v>
                </c:pt>
                <c:pt idx="104">
                  <c:v>22781</c:v>
                </c:pt>
                <c:pt idx="105">
                  <c:v>22812</c:v>
                </c:pt>
                <c:pt idx="106">
                  <c:v>22842</c:v>
                </c:pt>
                <c:pt idx="107">
                  <c:v>22873</c:v>
                </c:pt>
                <c:pt idx="108">
                  <c:v>22904</c:v>
                </c:pt>
                <c:pt idx="109">
                  <c:v>22934</c:v>
                </c:pt>
                <c:pt idx="110">
                  <c:v>22965</c:v>
                </c:pt>
                <c:pt idx="111">
                  <c:v>22995</c:v>
                </c:pt>
                <c:pt idx="112">
                  <c:v>23026</c:v>
                </c:pt>
                <c:pt idx="113">
                  <c:v>23057</c:v>
                </c:pt>
                <c:pt idx="114">
                  <c:v>23085</c:v>
                </c:pt>
                <c:pt idx="115">
                  <c:v>23116</c:v>
                </c:pt>
                <c:pt idx="116">
                  <c:v>23146</c:v>
                </c:pt>
                <c:pt idx="117">
                  <c:v>23177</c:v>
                </c:pt>
                <c:pt idx="118">
                  <c:v>23207</c:v>
                </c:pt>
                <c:pt idx="119">
                  <c:v>23238</c:v>
                </c:pt>
                <c:pt idx="120">
                  <c:v>23269</c:v>
                </c:pt>
                <c:pt idx="121">
                  <c:v>23299</c:v>
                </c:pt>
                <c:pt idx="122">
                  <c:v>23330</c:v>
                </c:pt>
                <c:pt idx="123">
                  <c:v>23360</c:v>
                </c:pt>
                <c:pt idx="124">
                  <c:v>23391</c:v>
                </c:pt>
                <c:pt idx="125">
                  <c:v>23422</c:v>
                </c:pt>
                <c:pt idx="126">
                  <c:v>23451</c:v>
                </c:pt>
                <c:pt idx="127">
                  <c:v>23482</c:v>
                </c:pt>
                <c:pt idx="128">
                  <c:v>23512</c:v>
                </c:pt>
                <c:pt idx="129">
                  <c:v>23543</c:v>
                </c:pt>
                <c:pt idx="130">
                  <c:v>23573</c:v>
                </c:pt>
                <c:pt idx="131">
                  <c:v>23604</c:v>
                </c:pt>
                <c:pt idx="132">
                  <c:v>23635</c:v>
                </c:pt>
                <c:pt idx="133">
                  <c:v>23665</c:v>
                </c:pt>
                <c:pt idx="134">
                  <c:v>23696</c:v>
                </c:pt>
                <c:pt idx="135">
                  <c:v>23726</c:v>
                </c:pt>
                <c:pt idx="136">
                  <c:v>23757</c:v>
                </c:pt>
                <c:pt idx="137">
                  <c:v>23788</c:v>
                </c:pt>
                <c:pt idx="138">
                  <c:v>23816</c:v>
                </c:pt>
                <c:pt idx="139">
                  <c:v>23847</c:v>
                </c:pt>
                <c:pt idx="140">
                  <c:v>23877</c:v>
                </c:pt>
                <c:pt idx="141">
                  <c:v>23908</c:v>
                </c:pt>
                <c:pt idx="142">
                  <c:v>23938</c:v>
                </c:pt>
                <c:pt idx="143">
                  <c:v>23969</c:v>
                </c:pt>
                <c:pt idx="144">
                  <c:v>24000</c:v>
                </c:pt>
                <c:pt idx="145">
                  <c:v>24030</c:v>
                </c:pt>
                <c:pt idx="146">
                  <c:v>24061</c:v>
                </c:pt>
                <c:pt idx="147">
                  <c:v>24091</c:v>
                </c:pt>
                <c:pt idx="148">
                  <c:v>24122</c:v>
                </c:pt>
                <c:pt idx="149">
                  <c:v>24153</c:v>
                </c:pt>
                <c:pt idx="150">
                  <c:v>24181</c:v>
                </c:pt>
                <c:pt idx="151">
                  <c:v>24212</c:v>
                </c:pt>
                <c:pt idx="152">
                  <c:v>24242</c:v>
                </c:pt>
                <c:pt idx="153">
                  <c:v>24273</c:v>
                </c:pt>
                <c:pt idx="154">
                  <c:v>24303</c:v>
                </c:pt>
                <c:pt idx="155">
                  <c:v>24334</c:v>
                </c:pt>
                <c:pt idx="156">
                  <c:v>24365</c:v>
                </c:pt>
                <c:pt idx="157">
                  <c:v>24395</c:v>
                </c:pt>
                <c:pt idx="158">
                  <c:v>24426</c:v>
                </c:pt>
                <c:pt idx="159">
                  <c:v>24456</c:v>
                </c:pt>
                <c:pt idx="160">
                  <c:v>24487</c:v>
                </c:pt>
                <c:pt idx="161">
                  <c:v>24518</c:v>
                </c:pt>
                <c:pt idx="162">
                  <c:v>24546</c:v>
                </c:pt>
                <c:pt idx="163">
                  <c:v>24577</c:v>
                </c:pt>
                <c:pt idx="164">
                  <c:v>24607</c:v>
                </c:pt>
                <c:pt idx="165">
                  <c:v>24638</c:v>
                </c:pt>
                <c:pt idx="166">
                  <c:v>24668</c:v>
                </c:pt>
                <c:pt idx="167">
                  <c:v>24699</c:v>
                </c:pt>
                <c:pt idx="168">
                  <c:v>24730</c:v>
                </c:pt>
                <c:pt idx="169">
                  <c:v>24760</c:v>
                </c:pt>
                <c:pt idx="170">
                  <c:v>24791</c:v>
                </c:pt>
                <c:pt idx="171">
                  <c:v>24821</c:v>
                </c:pt>
                <c:pt idx="172">
                  <c:v>24852</c:v>
                </c:pt>
                <c:pt idx="173">
                  <c:v>24883</c:v>
                </c:pt>
                <c:pt idx="174">
                  <c:v>24912</c:v>
                </c:pt>
                <c:pt idx="175">
                  <c:v>24943</c:v>
                </c:pt>
                <c:pt idx="176">
                  <c:v>24973</c:v>
                </c:pt>
                <c:pt idx="177">
                  <c:v>25004</c:v>
                </c:pt>
                <c:pt idx="178">
                  <c:v>25034</c:v>
                </c:pt>
                <c:pt idx="179">
                  <c:v>25065</c:v>
                </c:pt>
                <c:pt idx="180">
                  <c:v>25096</c:v>
                </c:pt>
                <c:pt idx="181">
                  <c:v>25126</c:v>
                </c:pt>
                <c:pt idx="182">
                  <c:v>25157</c:v>
                </c:pt>
                <c:pt idx="183">
                  <c:v>25187</c:v>
                </c:pt>
                <c:pt idx="184">
                  <c:v>25218</c:v>
                </c:pt>
                <c:pt idx="185">
                  <c:v>25249</c:v>
                </c:pt>
                <c:pt idx="186">
                  <c:v>25277</c:v>
                </c:pt>
                <c:pt idx="187">
                  <c:v>25308</c:v>
                </c:pt>
                <c:pt idx="188">
                  <c:v>25338</c:v>
                </c:pt>
                <c:pt idx="189">
                  <c:v>25369</c:v>
                </c:pt>
                <c:pt idx="190">
                  <c:v>25399</c:v>
                </c:pt>
                <c:pt idx="191">
                  <c:v>25430</c:v>
                </c:pt>
                <c:pt idx="192">
                  <c:v>25461</c:v>
                </c:pt>
                <c:pt idx="193">
                  <c:v>25491</c:v>
                </c:pt>
                <c:pt idx="194">
                  <c:v>25522</c:v>
                </c:pt>
                <c:pt idx="195">
                  <c:v>25552</c:v>
                </c:pt>
                <c:pt idx="196">
                  <c:v>25583</c:v>
                </c:pt>
                <c:pt idx="197">
                  <c:v>25614</c:v>
                </c:pt>
                <c:pt idx="198">
                  <c:v>25642</c:v>
                </c:pt>
                <c:pt idx="199">
                  <c:v>25673</c:v>
                </c:pt>
                <c:pt idx="200">
                  <c:v>25703</c:v>
                </c:pt>
                <c:pt idx="201">
                  <c:v>25734</c:v>
                </c:pt>
                <c:pt idx="202">
                  <c:v>25764</c:v>
                </c:pt>
                <c:pt idx="203">
                  <c:v>25795</c:v>
                </c:pt>
                <c:pt idx="204">
                  <c:v>25826</c:v>
                </c:pt>
                <c:pt idx="205">
                  <c:v>25856</c:v>
                </c:pt>
                <c:pt idx="206">
                  <c:v>25887</c:v>
                </c:pt>
                <c:pt idx="207">
                  <c:v>25917</c:v>
                </c:pt>
                <c:pt idx="208">
                  <c:v>25948</c:v>
                </c:pt>
                <c:pt idx="209">
                  <c:v>25979</c:v>
                </c:pt>
                <c:pt idx="210">
                  <c:v>26007</c:v>
                </c:pt>
                <c:pt idx="211">
                  <c:v>26038</c:v>
                </c:pt>
                <c:pt idx="212">
                  <c:v>26068</c:v>
                </c:pt>
                <c:pt idx="213">
                  <c:v>26099</c:v>
                </c:pt>
                <c:pt idx="214">
                  <c:v>26129</c:v>
                </c:pt>
                <c:pt idx="215">
                  <c:v>26160</c:v>
                </c:pt>
                <c:pt idx="216">
                  <c:v>26191</c:v>
                </c:pt>
                <c:pt idx="217">
                  <c:v>26221</c:v>
                </c:pt>
                <c:pt idx="218">
                  <c:v>26252</c:v>
                </c:pt>
                <c:pt idx="219">
                  <c:v>26282</c:v>
                </c:pt>
                <c:pt idx="220">
                  <c:v>26313</c:v>
                </c:pt>
                <c:pt idx="221">
                  <c:v>26344</c:v>
                </c:pt>
                <c:pt idx="222">
                  <c:v>26373</c:v>
                </c:pt>
                <c:pt idx="223">
                  <c:v>26404</c:v>
                </c:pt>
                <c:pt idx="224">
                  <c:v>26434</c:v>
                </c:pt>
                <c:pt idx="225">
                  <c:v>26465</c:v>
                </c:pt>
                <c:pt idx="226">
                  <c:v>26495</c:v>
                </c:pt>
                <c:pt idx="227">
                  <c:v>26526</c:v>
                </c:pt>
                <c:pt idx="228">
                  <c:v>26557</c:v>
                </c:pt>
                <c:pt idx="229">
                  <c:v>26587</c:v>
                </c:pt>
                <c:pt idx="230">
                  <c:v>26618</c:v>
                </c:pt>
                <c:pt idx="231">
                  <c:v>26648</c:v>
                </c:pt>
                <c:pt idx="232">
                  <c:v>26679</c:v>
                </c:pt>
                <c:pt idx="233">
                  <c:v>26710</c:v>
                </c:pt>
                <c:pt idx="234">
                  <c:v>26738</c:v>
                </c:pt>
                <c:pt idx="235">
                  <c:v>26769</c:v>
                </c:pt>
                <c:pt idx="236">
                  <c:v>26799</c:v>
                </c:pt>
                <c:pt idx="237">
                  <c:v>26830</c:v>
                </c:pt>
                <c:pt idx="238">
                  <c:v>26860</c:v>
                </c:pt>
                <c:pt idx="239">
                  <c:v>26891</c:v>
                </c:pt>
                <c:pt idx="240">
                  <c:v>26922</c:v>
                </c:pt>
                <c:pt idx="241">
                  <c:v>26952</c:v>
                </c:pt>
                <c:pt idx="242">
                  <c:v>26983</c:v>
                </c:pt>
                <c:pt idx="243">
                  <c:v>27013</c:v>
                </c:pt>
                <c:pt idx="244">
                  <c:v>27044</c:v>
                </c:pt>
                <c:pt idx="245">
                  <c:v>27075</c:v>
                </c:pt>
                <c:pt idx="246">
                  <c:v>27103</c:v>
                </c:pt>
                <c:pt idx="247">
                  <c:v>27134</c:v>
                </c:pt>
                <c:pt idx="248">
                  <c:v>27164</c:v>
                </c:pt>
                <c:pt idx="249">
                  <c:v>27195</c:v>
                </c:pt>
                <c:pt idx="250">
                  <c:v>27225</c:v>
                </c:pt>
                <c:pt idx="251">
                  <c:v>27256</c:v>
                </c:pt>
                <c:pt idx="252">
                  <c:v>27287</c:v>
                </c:pt>
                <c:pt idx="253">
                  <c:v>27317</c:v>
                </c:pt>
                <c:pt idx="254">
                  <c:v>27348</c:v>
                </c:pt>
                <c:pt idx="255">
                  <c:v>27378</c:v>
                </c:pt>
                <c:pt idx="256">
                  <c:v>27409</c:v>
                </c:pt>
                <c:pt idx="257">
                  <c:v>27440</c:v>
                </c:pt>
                <c:pt idx="258">
                  <c:v>27468</c:v>
                </c:pt>
                <c:pt idx="259">
                  <c:v>27499</c:v>
                </c:pt>
                <c:pt idx="260">
                  <c:v>27529</c:v>
                </c:pt>
                <c:pt idx="261">
                  <c:v>27560</c:v>
                </c:pt>
                <c:pt idx="262">
                  <c:v>27590</c:v>
                </c:pt>
                <c:pt idx="263">
                  <c:v>27621</c:v>
                </c:pt>
                <c:pt idx="264">
                  <c:v>27652</c:v>
                </c:pt>
                <c:pt idx="265">
                  <c:v>27682</c:v>
                </c:pt>
                <c:pt idx="266">
                  <c:v>27713</c:v>
                </c:pt>
                <c:pt idx="267">
                  <c:v>27743</c:v>
                </c:pt>
                <c:pt idx="268">
                  <c:v>27774</c:v>
                </c:pt>
                <c:pt idx="269">
                  <c:v>27805</c:v>
                </c:pt>
                <c:pt idx="270">
                  <c:v>27834</c:v>
                </c:pt>
                <c:pt idx="271">
                  <c:v>27865</c:v>
                </c:pt>
                <c:pt idx="272">
                  <c:v>27895</c:v>
                </c:pt>
                <c:pt idx="273">
                  <c:v>27926</c:v>
                </c:pt>
                <c:pt idx="274">
                  <c:v>27956</c:v>
                </c:pt>
                <c:pt idx="275">
                  <c:v>27987</c:v>
                </c:pt>
                <c:pt idx="276">
                  <c:v>28018</c:v>
                </c:pt>
                <c:pt idx="277">
                  <c:v>28048</c:v>
                </c:pt>
                <c:pt idx="278">
                  <c:v>28079</c:v>
                </c:pt>
                <c:pt idx="279">
                  <c:v>28109</c:v>
                </c:pt>
                <c:pt idx="280">
                  <c:v>28140</c:v>
                </c:pt>
                <c:pt idx="281">
                  <c:v>28171</c:v>
                </c:pt>
                <c:pt idx="282">
                  <c:v>28199</c:v>
                </c:pt>
                <c:pt idx="283">
                  <c:v>28230</c:v>
                </c:pt>
                <c:pt idx="284">
                  <c:v>28260</c:v>
                </c:pt>
                <c:pt idx="285">
                  <c:v>28291</c:v>
                </c:pt>
                <c:pt idx="286">
                  <c:v>28321</c:v>
                </c:pt>
                <c:pt idx="287">
                  <c:v>28352</c:v>
                </c:pt>
                <c:pt idx="288">
                  <c:v>28383</c:v>
                </c:pt>
                <c:pt idx="289">
                  <c:v>28413</c:v>
                </c:pt>
                <c:pt idx="290">
                  <c:v>28444</c:v>
                </c:pt>
                <c:pt idx="291">
                  <c:v>28474</c:v>
                </c:pt>
                <c:pt idx="292">
                  <c:v>28505</c:v>
                </c:pt>
                <c:pt idx="293">
                  <c:v>28536</c:v>
                </c:pt>
                <c:pt idx="294">
                  <c:v>28564</c:v>
                </c:pt>
                <c:pt idx="295">
                  <c:v>28595</c:v>
                </c:pt>
                <c:pt idx="296">
                  <c:v>28625</c:v>
                </c:pt>
                <c:pt idx="297">
                  <c:v>28656</c:v>
                </c:pt>
                <c:pt idx="298">
                  <c:v>28686</c:v>
                </c:pt>
                <c:pt idx="299">
                  <c:v>28717</c:v>
                </c:pt>
                <c:pt idx="300">
                  <c:v>28748</c:v>
                </c:pt>
                <c:pt idx="301">
                  <c:v>28778</c:v>
                </c:pt>
                <c:pt idx="302">
                  <c:v>28809</c:v>
                </c:pt>
                <c:pt idx="303">
                  <c:v>28839</c:v>
                </c:pt>
                <c:pt idx="304">
                  <c:v>28870</c:v>
                </c:pt>
                <c:pt idx="305">
                  <c:v>28901</c:v>
                </c:pt>
                <c:pt idx="306">
                  <c:v>28929</c:v>
                </c:pt>
                <c:pt idx="307">
                  <c:v>28960</c:v>
                </c:pt>
                <c:pt idx="308">
                  <c:v>28990</c:v>
                </c:pt>
                <c:pt idx="309">
                  <c:v>29021</c:v>
                </c:pt>
                <c:pt idx="310">
                  <c:v>29051</c:v>
                </c:pt>
                <c:pt idx="311">
                  <c:v>29082</c:v>
                </c:pt>
                <c:pt idx="312">
                  <c:v>29113</c:v>
                </c:pt>
                <c:pt idx="313">
                  <c:v>29143</c:v>
                </c:pt>
                <c:pt idx="314">
                  <c:v>29174</c:v>
                </c:pt>
                <c:pt idx="315">
                  <c:v>29204</c:v>
                </c:pt>
                <c:pt idx="316">
                  <c:v>29235</c:v>
                </c:pt>
                <c:pt idx="317">
                  <c:v>29266</c:v>
                </c:pt>
                <c:pt idx="318">
                  <c:v>29295</c:v>
                </c:pt>
                <c:pt idx="319">
                  <c:v>29326</c:v>
                </c:pt>
                <c:pt idx="320">
                  <c:v>29356</c:v>
                </c:pt>
                <c:pt idx="321">
                  <c:v>29387</c:v>
                </c:pt>
                <c:pt idx="322">
                  <c:v>29417</c:v>
                </c:pt>
                <c:pt idx="323">
                  <c:v>29448</c:v>
                </c:pt>
                <c:pt idx="324">
                  <c:v>29479</c:v>
                </c:pt>
                <c:pt idx="325">
                  <c:v>29509</c:v>
                </c:pt>
                <c:pt idx="326">
                  <c:v>29540</c:v>
                </c:pt>
                <c:pt idx="327">
                  <c:v>29570</c:v>
                </c:pt>
                <c:pt idx="328">
                  <c:v>29601</c:v>
                </c:pt>
                <c:pt idx="329">
                  <c:v>29632</c:v>
                </c:pt>
                <c:pt idx="330">
                  <c:v>29660</c:v>
                </c:pt>
                <c:pt idx="331">
                  <c:v>29691</c:v>
                </c:pt>
                <c:pt idx="332">
                  <c:v>29721</c:v>
                </c:pt>
                <c:pt idx="333">
                  <c:v>29752</c:v>
                </c:pt>
                <c:pt idx="334">
                  <c:v>29782</c:v>
                </c:pt>
                <c:pt idx="335">
                  <c:v>29813</c:v>
                </c:pt>
                <c:pt idx="336">
                  <c:v>29844</c:v>
                </c:pt>
                <c:pt idx="337">
                  <c:v>29874</c:v>
                </c:pt>
                <c:pt idx="338">
                  <c:v>29905</c:v>
                </c:pt>
                <c:pt idx="339">
                  <c:v>29935</c:v>
                </c:pt>
                <c:pt idx="340">
                  <c:v>29966</c:v>
                </c:pt>
                <c:pt idx="341">
                  <c:v>29997</c:v>
                </c:pt>
                <c:pt idx="342">
                  <c:v>30025</c:v>
                </c:pt>
                <c:pt idx="343">
                  <c:v>30056</c:v>
                </c:pt>
                <c:pt idx="344">
                  <c:v>30086</c:v>
                </c:pt>
                <c:pt idx="345">
                  <c:v>30117</c:v>
                </c:pt>
                <c:pt idx="346">
                  <c:v>30147</c:v>
                </c:pt>
                <c:pt idx="347">
                  <c:v>30178</c:v>
                </c:pt>
                <c:pt idx="348">
                  <c:v>30209</c:v>
                </c:pt>
                <c:pt idx="349">
                  <c:v>30239</c:v>
                </c:pt>
                <c:pt idx="350">
                  <c:v>30270</c:v>
                </c:pt>
                <c:pt idx="351">
                  <c:v>30300</c:v>
                </c:pt>
                <c:pt idx="352">
                  <c:v>30331</c:v>
                </c:pt>
                <c:pt idx="353">
                  <c:v>30362</c:v>
                </c:pt>
                <c:pt idx="354">
                  <c:v>30390</c:v>
                </c:pt>
                <c:pt idx="355">
                  <c:v>30421</c:v>
                </c:pt>
                <c:pt idx="356">
                  <c:v>30451</c:v>
                </c:pt>
                <c:pt idx="357">
                  <c:v>30482</c:v>
                </c:pt>
                <c:pt idx="358">
                  <c:v>30512</c:v>
                </c:pt>
                <c:pt idx="359">
                  <c:v>30543</c:v>
                </c:pt>
                <c:pt idx="360">
                  <c:v>30574</c:v>
                </c:pt>
                <c:pt idx="361">
                  <c:v>30604</c:v>
                </c:pt>
                <c:pt idx="362">
                  <c:v>30635</c:v>
                </c:pt>
                <c:pt idx="363">
                  <c:v>30665</c:v>
                </c:pt>
                <c:pt idx="364">
                  <c:v>30696</c:v>
                </c:pt>
                <c:pt idx="365">
                  <c:v>30727</c:v>
                </c:pt>
                <c:pt idx="366">
                  <c:v>30756</c:v>
                </c:pt>
                <c:pt idx="367">
                  <c:v>30787</c:v>
                </c:pt>
                <c:pt idx="368">
                  <c:v>30817</c:v>
                </c:pt>
                <c:pt idx="369">
                  <c:v>30848</c:v>
                </c:pt>
                <c:pt idx="370">
                  <c:v>30878</c:v>
                </c:pt>
                <c:pt idx="371">
                  <c:v>30909</c:v>
                </c:pt>
                <c:pt idx="372">
                  <c:v>30940</c:v>
                </c:pt>
                <c:pt idx="373">
                  <c:v>30970</c:v>
                </c:pt>
                <c:pt idx="374">
                  <c:v>31001</c:v>
                </c:pt>
                <c:pt idx="375">
                  <c:v>31031</c:v>
                </c:pt>
                <c:pt idx="376">
                  <c:v>31062</c:v>
                </c:pt>
                <c:pt idx="377">
                  <c:v>31093</c:v>
                </c:pt>
                <c:pt idx="378">
                  <c:v>31121</c:v>
                </c:pt>
                <c:pt idx="379">
                  <c:v>31152</c:v>
                </c:pt>
                <c:pt idx="380">
                  <c:v>31182</c:v>
                </c:pt>
                <c:pt idx="381">
                  <c:v>31213</c:v>
                </c:pt>
                <c:pt idx="382">
                  <c:v>31243</c:v>
                </c:pt>
                <c:pt idx="383">
                  <c:v>31274</c:v>
                </c:pt>
                <c:pt idx="384">
                  <c:v>31305</c:v>
                </c:pt>
                <c:pt idx="385">
                  <c:v>31335</c:v>
                </c:pt>
                <c:pt idx="386">
                  <c:v>31366</c:v>
                </c:pt>
                <c:pt idx="387">
                  <c:v>31396</c:v>
                </c:pt>
                <c:pt idx="388">
                  <c:v>31427</c:v>
                </c:pt>
                <c:pt idx="389">
                  <c:v>31458</c:v>
                </c:pt>
                <c:pt idx="390">
                  <c:v>31486</c:v>
                </c:pt>
                <c:pt idx="391">
                  <c:v>31517</c:v>
                </c:pt>
                <c:pt idx="392">
                  <c:v>31547</c:v>
                </c:pt>
                <c:pt idx="393">
                  <c:v>31578</c:v>
                </c:pt>
                <c:pt idx="394">
                  <c:v>31608</c:v>
                </c:pt>
                <c:pt idx="395">
                  <c:v>31639</c:v>
                </c:pt>
                <c:pt idx="396">
                  <c:v>31670</c:v>
                </c:pt>
                <c:pt idx="397">
                  <c:v>31700</c:v>
                </c:pt>
                <c:pt idx="398">
                  <c:v>31731</c:v>
                </c:pt>
                <c:pt idx="399">
                  <c:v>31761</c:v>
                </c:pt>
                <c:pt idx="400">
                  <c:v>31792</c:v>
                </c:pt>
                <c:pt idx="401">
                  <c:v>31823</c:v>
                </c:pt>
                <c:pt idx="402">
                  <c:v>31851</c:v>
                </c:pt>
                <c:pt idx="403">
                  <c:v>31882</c:v>
                </c:pt>
                <c:pt idx="404">
                  <c:v>31912</c:v>
                </c:pt>
                <c:pt idx="405">
                  <c:v>31943</c:v>
                </c:pt>
                <c:pt idx="406">
                  <c:v>31973</c:v>
                </c:pt>
                <c:pt idx="407">
                  <c:v>32004</c:v>
                </c:pt>
                <c:pt idx="408">
                  <c:v>32035</c:v>
                </c:pt>
                <c:pt idx="409">
                  <c:v>32065</c:v>
                </c:pt>
                <c:pt idx="410">
                  <c:v>32096</c:v>
                </c:pt>
                <c:pt idx="411">
                  <c:v>32126</c:v>
                </c:pt>
                <c:pt idx="412">
                  <c:v>32157</c:v>
                </c:pt>
                <c:pt idx="413">
                  <c:v>32188</c:v>
                </c:pt>
                <c:pt idx="414">
                  <c:v>32217</c:v>
                </c:pt>
                <c:pt idx="415">
                  <c:v>32248</c:v>
                </c:pt>
                <c:pt idx="416">
                  <c:v>32278</c:v>
                </c:pt>
                <c:pt idx="417">
                  <c:v>32309</c:v>
                </c:pt>
                <c:pt idx="418">
                  <c:v>32339</c:v>
                </c:pt>
                <c:pt idx="419">
                  <c:v>32370</c:v>
                </c:pt>
                <c:pt idx="420">
                  <c:v>32401</c:v>
                </c:pt>
                <c:pt idx="421">
                  <c:v>32431</c:v>
                </c:pt>
                <c:pt idx="422">
                  <c:v>32462</c:v>
                </c:pt>
                <c:pt idx="423">
                  <c:v>32492</c:v>
                </c:pt>
                <c:pt idx="424">
                  <c:v>32523</c:v>
                </c:pt>
                <c:pt idx="425">
                  <c:v>32554</c:v>
                </c:pt>
                <c:pt idx="426">
                  <c:v>32582</c:v>
                </c:pt>
                <c:pt idx="427">
                  <c:v>32613</c:v>
                </c:pt>
                <c:pt idx="428">
                  <c:v>32643</c:v>
                </c:pt>
                <c:pt idx="429">
                  <c:v>32674</c:v>
                </c:pt>
                <c:pt idx="430">
                  <c:v>32704</c:v>
                </c:pt>
                <c:pt idx="431">
                  <c:v>32735</c:v>
                </c:pt>
                <c:pt idx="432">
                  <c:v>32766</c:v>
                </c:pt>
                <c:pt idx="433">
                  <c:v>32796</c:v>
                </c:pt>
                <c:pt idx="434">
                  <c:v>32827</c:v>
                </c:pt>
                <c:pt idx="435">
                  <c:v>32857</c:v>
                </c:pt>
                <c:pt idx="436">
                  <c:v>32888</c:v>
                </c:pt>
                <c:pt idx="437">
                  <c:v>32919</c:v>
                </c:pt>
                <c:pt idx="438">
                  <c:v>32947</c:v>
                </c:pt>
                <c:pt idx="439">
                  <c:v>32978</c:v>
                </c:pt>
                <c:pt idx="440">
                  <c:v>33008</c:v>
                </c:pt>
                <c:pt idx="441">
                  <c:v>33039</c:v>
                </c:pt>
                <c:pt idx="442">
                  <c:v>33069</c:v>
                </c:pt>
                <c:pt idx="443">
                  <c:v>33100</c:v>
                </c:pt>
                <c:pt idx="444">
                  <c:v>33131</c:v>
                </c:pt>
                <c:pt idx="445">
                  <c:v>33161</c:v>
                </c:pt>
                <c:pt idx="446">
                  <c:v>33192</c:v>
                </c:pt>
                <c:pt idx="447">
                  <c:v>33222</c:v>
                </c:pt>
                <c:pt idx="448">
                  <c:v>33253</c:v>
                </c:pt>
                <c:pt idx="449">
                  <c:v>33284</c:v>
                </c:pt>
                <c:pt idx="450">
                  <c:v>33312</c:v>
                </c:pt>
                <c:pt idx="451">
                  <c:v>33343</c:v>
                </c:pt>
                <c:pt idx="452">
                  <c:v>33373</c:v>
                </c:pt>
                <c:pt idx="453">
                  <c:v>33404</c:v>
                </c:pt>
                <c:pt idx="454">
                  <c:v>33434</c:v>
                </c:pt>
                <c:pt idx="455">
                  <c:v>33465</c:v>
                </c:pt>
                <c:pt idx="456">
                  <c:v>33496</c:v>
                </c:pt>
                <c:pt idx="457">
                  <c:v>33526</c:v>
                </c:pt>
                <c:pt idx="458">
                  <c:v>33557</c:v>
                </c:pt>
                <c:pt idx="459">
                  <c:v>33587</c:v>
                </c:pt>
                <c:pt idx="460">
                  <c:v>33618</c:v>
                </c:pt>
                <c:pt idx="461">
                  <c:v>33649</c:v>
                </c:pt>
                <c:pt idx="462">
                  <c:v>33678</c:v>
                </c:pt>
                <c:pt idx="463">
                  <c:v>33709</c:v>
                </c:pt>
                <c:pt idx="464">
                  <c:v>33739</c:v>
                </c:pt>
                <c:pt idx="465">
                  <c:v>33770</c:v>
                </c:pt>
                <c:pt idx="466">
                  <c:v>33800</c:v>
                </c:pt>
                <c:pt idx="467">
                  <c:v>33831</c:v>
                </c:pt>
                <c:pt idx="468">
                  <c:v>33862</c:v>
                </c:pt>
                <c:pt idx="469">
                  <c:v>33892</c:v>
                </c:pt>
                <c:pt idx="470">
                  <c:v>33923</c:v>
                </c:pt>
                <c:pt idx="471">
                  <c:v>33953</c:v>
                </c:pt>
                <c:pt idx="472">
                  <c:v>33984</c:v>
                </c:pt>
                <c:pt idx="473">
                  <c:v>34015</c:v>
                </c:pt>
                <c:pt idx="474">
                  <c:v>34043</c:v>
                </c:pt>
                <c:pt idx="475">
                  <c:v>34074</c:v>
                </c:pt>
                <c:pt idx="476">
                  <c:v>34104</c:v>
                </c:pt>
                <c:pt idx="477">
                  <c:v>34135</c:v>
                </c:pt>
                <c:pt idx="478">
                  <c:v>34165</c:v>
                </c:pt>
                <c:pt idx="479">
                  <c:v>34196</c:v>
                </c:pt>
                <c:pt idx="480">
                  <c:v>34227</c:v>
                </c:pt>
                <c:pt idx="481">
                  <c:v>34257</c:v>
                </c:pt>
                <c:pt idx="482">
                  <c:v>34288</c:v>
                </c:pt>
                <c:pt idx="483">
                  <c:v>34318</c:v>
                </c:pt>
                <c:pt idx="484">
                  <c:v>34349</c:v>
                </c:pt>
                <c:pt idx="485">
                  <c:v>34380</c:v>
                </c:pt>
                <c:pt idx="486">
                  <c:v>34408</c:v>
                </c:pt>
                <c:pt idx="487">
                  <c:v>34439</c:v>
                </c:pt>
                <c:pt idx="488">
                  <c:v>34469</c:v>
                </c:pt>
                <c:pt idx="489">
                  <c:v>34500</c:v>
                </c:pt>
                <c:pt idx="490">
                  <c:v>34530</c:v>
                </c:pt>
                <c:pt idx="491">
                  <c:v>34561</c:v>
                </c:pt>
                <c:pt idx="492">
                  <c:v>34592</c:v>
                </c:pt>
                <c:pt idx="493">
                  <c:v>34622</c:v>
                </c:pt>
                <c:pt idx="494">
                  <c:v>34653</c:v>
                </c:pt>
                <c:pt idx="495">
                  <c:v>34683</c:v>
                </c:pt>
                <c:pt idx="496">
                  <c:v>34714</c:v>
                </c:pt>
                <c:pt idx="497">
                  <c:v>34745</c:v>
                </c:pt>
                <c:pt idx="498">
                  <c:v>34773</c:v>
                </c:pt>
                <c:pt idx="499">
                  <c:v>34804</c:v>
                </c:pt>
                <c:pt idx="500">
                  <c:v>34834</c:v>
                </c:pt>
                <c:pt idx="501">
                  <c:v>34865</c:v>
                </c:pt>
                <c:pt idx="502">
                  <c:v>34895</c:v>
                </c:pt>
                <c:pt idx="503">
                  <c:v>34926</c:v>
                </c:pt>
                <c:pt idx="504">
                  <c:v>34957</c:v>
                </c:pt>
                <c:pt idx="505">
                  <c:v>34987</c:v>
                </c:pt>
                <c:pt idx="506">
                  <c:v>35018</c:v>
                </c:pt>
                <c:pt idx="507">
                  <c:v>35048</c:v>
                </c:pt>
                <c:pt idx="508">
                  <c:v>35079</c:v>
                </c:pt>
                <c:pt idx="509">
                  <c:v>35110</c:v>
                </c:pt>
                <c:pt idx="510">
                  <c:v>35139</c:v>
                </c:pt>
                <c:pt idx="511">
                  <c:v>35170</c:v>
                </c:pt>
                <c:pt idx="512">
                  <c:v>35200</c:v>
                </c:pt>
                <c:pt idx="513">
                  <c:v>35231</c:v>
                </c:pt>
                <c:pt idx="514">
                  <c:v>35261</c:v>
                </c:pt>
                <c:pt idx="515">
                  <c:v>35292</c:v>
                </c:pt>
                <c:pt idx="516">
                  <c:v>35323</c:v>
                </c:pt>
                <c:pt idx="517">
                  <c:v>35353</c:v>
                </c:pt>
                <c:pt idx="518">
                  <c:v>35384</c:v>
                </c:pt>
                <c:pt idx="519">
                  <c:v>35414</c:v>
                </c:pt>
                <c:pt idx="520">
                  <c:v>35445</c:v>
                </c:pt>
                <c:pt idx="521">
                  <c:v>35476</c:v>
                </c:pt>
                <c:pt idx="522">
                  <c:v>35504</c:v>
                </c:pt>
                <c:pt idx="523">
                  <c:v>35535</c:v>
                </c:pt>
                <c:pt idx="524">
                  <c:v>35565</c:v>
                </c:pt>
                <c:pt idx="525">
                  <c:v>35596</c:v>
                </c:pt>
                <c:pt idx="526">
                  <c:v>35626</c:v>
                </c:pt>
                <c:pt idx="527">
                  <c:v>35657</c:v>
                </c:pt>
                <c:pt idx="528">
                  <c:v>35688</c:v>
                </c:pt>
                <c:pt idx="529">
                  <c:v>35718</c:v>
                </c:pt>
                <c:pt idx="530">
                  <c:v>35749</c:v>
                </c:pt>
                <c:pt idx="531">
                  <c:v>35779</c:v>
                </c:pt>
                <c:pt idx="532">
                  <c:v>35810</c:v>
                </c:pt>
                <c:pt idx="533">
                  <c:v>35841</c:v>
                </c:pt>
                <c:pt idx="534">
                  <c:v>35869</c:v>
                </c:pt>
                <c:pt idx="535">
                  <c:v>35900</c:v>
                </c:pt>
                <c:pt idx="536">
                  <c:v>35930</c:v>
                </c:pt>
                <c:pt idx="537">
                  <c:v>35961</c:v>
                </c:pt>
                <c:pt idx="538">
                  <c:v>35991</c:v>
                </c:pt>
                <c:pt idx="539">
                  <c:v>36022</c:v>
                </c:pt>
                <c:pt idx="540">
                  <c:v>36053</c:v>
                </c:pt>
                <c:pt idx="541">
                  <c:v>36083</c:v>
                </c:pt>
                <c:pt idx="542">
                  <c:v>36114</c:v>
                </c:pt>
                <c:pt idx="543">
                  <c:v>36144</c:v>
                </c:pt>
                <c:pt idx="544">
                  <c:v>36175</c:v>
                </c:pt>
                <c:pt idx="545">
                  <c:v>36206</c:v>
                </c:pt>
                <c:pt idx="546">
                  <c:v>36234</c:v>
                </c:pt>
                <c:pt idx="547">
                  <c:v>36265</c:v>
                </c:pt>
                <c:pt idx="548">
                  <c:v>36295</c:v>
                </c:pt>
                <c:pt idx="549">
                  <c:v>36326</c:v>
                </c:pt>
                <c:pt idx="550">
                  <c:v>36356</c:v>
                </c:pt>
                <c:pt idx="551">
                  <c:v>36387</c:v>
                </c:pt>
                <c:pt idx="552">
                  <c:v>36418</c:v>
                </c:pt>
                <c:pt idx="553">
                  <c:v>36448</c:v>
                </c:pt>
                <c:pt idx="554">
                  <c:v>36479</c:v>
                </c:pt>
                <c:pt idx="555">
                  <c:v>36509</c:v>
                </c:pt>
                <c:pt idx="556">
                  <c:v>36540</c:v>
                </c:pt>
                <c:pt idx="557">
                  <c:v>36571</c:v>
                </c:pt>
                <c:pt idx="558">
                  <c:v>36600</c:v>
                </c:pt>
                <c:pt idx="559">
                  <c:v>36631</c:v>
                </c:pt>
                <c:pt idx="560">
                  <c:v>36661</c:v>
                </c:pt>
                <c:pt idx="561">
                  <c:v>36692</c:v>
                </c:pt>
                <c:pt idx="562">
                  <c:v>36722</c:v>
                </c:pt>
                <c:pt idx="563">
                  <c:v>36753</c:v>
                </c:pt>
                <c:pt idx="564">
                  <c:v>36784</c:v>
                </c:pt>
                <c:pt idx="565">
                  <c:v>36814</c:v>
                </c:pt>
                <c:pt idx="566">
                  <c:v>36845</c:v>
                </c:pt>
                <c:pt idx="567">
                  <c:v>36875</c:v>
                </c:pt>
                <c:pt idx="568">
                  <c:v>36906</c:v>
                </c:pt>
                <c:pt idx="569">
                  <c:v>36937</c:v>
                </c:pt>
                <c:pt idx="570">
                  <c:v>36965</c:v>
                </c:pt>
                <c:pt idx="571">
                  <c:v>36996</c:v>
                </c:pt>
                <c:pt idx="572">
                  <c:v>37026</c:v>
                </c:pt>
                <c:pt idx="573">
                  <c:v>37057</c:v>
                </c:pt>
                <c:pt idx="574">
                  <c:v>37087</c:v>
                </c:pt>
                <c:pt idx="575">
                  <c:v>37118</c:v>
                </c:pt>
                <c:pt idx="576">
                  <c:v>37149</c:v>
                </c:pt>
                <c:pt idx="577">
                  <c:v>37179</c:v>
                </c:pt>
                <c:pt idx="578">
                  <c:v>37210</c:v>
                </c:pt>
                <c:pt idx="579">
                  <c:v>37240</c:v>
                </c:pt>
                <c:pt idx="580">
                  <c:v>37271</c:v>
                </c:pt>
                <c:pt idx="581">
                  <c:v>37302</c:v>
                </c:pt>
                <c:pt idx="582">
                  <c:v>37330</c:v>
                </c:pt>
                <c:pt idx="583">
                  <c:v>37361</c:v>
                </c:pt>
                <c:pt idx="584">
                  <c:v>37391</c:v>
                </c:pt>
                <c:pt idx="585">
                  <c:v>37422</c:v>
                </c:pt>
                <c:pt idx="586">
                  <c:v>37452</c:v>
                </c:pt>
                <c:pt idx="587">
                  <c:v>37483</c:v>
                </c:pt>
                <c:pt idx="588">
                  <c:v>37514</c:v>
                </c:pt>
                <c:pt idx="589">
                  <c:v>37544</c:v>
                </c:pt>
                <c:pt idx="590">
                  <c:v>37575</c:v>
                </c:pt>
                <c:pt idx="591">
                  <c:v>37605</c:v>
                </c:pt>
                <c:pt idx="592">
                  <c:v>37636</c:v>
                </c:pt>
                <c:pt idx="593">
                  <c:v>37667</c:v>
                </c:pt>
                <c:pt idx="594">
                  <c:v>37695</c:v>
                </c:pt>
                <c:pt idx="595">
                  <c:v>37726</c:v>
                </c:pt>
                <c:pt idx="596">
                  <c:v>37756</c:v>
                </c:pt>
                <c:pt idx="597">
                  <c:v>37787</c:v>
                </c:pt>
                <c:pt idx="598">
                  <c:v>37817</c:v>
                </c:pt>
                <c:pt idx="599">
                  <c:v>37848</c:v>
                </c:pt>
                <c:pt idx="600">
                  <c:v>37879</c:v>
                </c:pt>
                <c:pt idx="601">
                  <c:v>37909</c:v>
                </c:pt>
                <c:pt idx="602">
                  <c:v>37940</c:v>
                </c:pt>
                <c:pt idx="603">
                  <c:v>37970</c:v>
                </c:pt>
                <c:pt idx="604">
                  <c:v>38001</c:v>
                </c:pt>
                <c:pt idx="605">
                  <c:v>38032</c:v>
                </c:pt>
                <c:pt idx="606">
                  <c:v>38061</c:v>
                </c:pt>
                <c:pt idx="607">
                  <c:v>38092</c:v>
                </c:pt>
                <c:pt idx="608">
                  <c:v>38122</c:v>
                </c:pt>
                <c:pt idx="609">
                  <c:v>38153</c:v>
                </c:pt>
                <c:pt idx="610">
                  <c:v>38183</c:v>
                </c:pt>
                <c:pt idx="611">
                  <c:v>38214</c:v>
                </c:pt>
                <c:pt idx="612">
                  <c:v>38245</c:v>
                </c:pt>
                <c:pt idx="613">
                  <c:v>38275</c:v>
                </c:pt>
                <c:pt idx="614">
                  <c:v>38306</c:v>
                </c:pt>
                <c:pt idx="615">
                  <c:v>38336</c:v>
                </c:pt>
                <c:pt idx="616">
                  <c:v>38367</c:v>
                </c:pt>
                <c:pt idx="617">
                  <c:v>38398</c:v>
                </c:pt>
                <c:pt idx="618">
                  <c:v>38426</c:v>
                </c:pt>
                <c:pt idx="619">
                  <c:v>38457</c:v>
                </c:pt>
                <c:pt idx="620">
                  <c:v>38487</c:v>
                </c:pt>
                <c:pt idx="621">
                  <c:v>38518</c:v>
                </c:pt>
                <c:pt idx="622">
                  <c:v>38548</c:v>
                </c:pt>
                <c:pt idx="623">
                  <c:v>38579</c:v>
                </c:pt>
                <c:pt idx="624">
                  <c:v>38610</c:v>
                </c:pt>
                <c:pt idx="625">
                  <c:v>38640</c:v>
                </c:pt>
                <c:pt idx="626">
                  <c:v>38671</c:v>
                </c:pt>
                <c:pt idx="627">
                  <c:v>38701</c:v>
                </c:pt>
                <c:pt idx="628">
                  <c:v>38732</c:v>
                </c:pt>
                <c:pt idx="629">
                  <c:v>38763</c:v>
                </c:pt>
                <c:pt idx="630">
                  <c:v>38791</c:v>
                </c:pt>
                <c:pt idx="631">
                  <c:v>38822</c:v>
                </c:pt>
                <c:pt idx="632">
                  <c:v>38852</c:v>
                </c:pt>
                <c:pt idx="633">
                  <c:v>38883</c:v>
                </c:pt>
                <c:pt idx="634">
                  <c:v>38913</c:v>
                </c:pt>
                <c:pt idx="635">
                  <c:v>38944</c:v>
                </c:pt>
                <c:pt idx="636">
                  <c:v>38975</c:v>
                </c:pt>
                <c:pt idx="637">
                  <c:v>39005</c:v>
                </c:pt>
                <c:pt idx="638">
                  <c:v>39036</c:v>
                </c:pt>
                <c:pt idx="639">
                  <c:v>39066</c:v>
                </c:pt>
                <c:pt idx="640">
                  <c:v>39097</c:v>
                </c:pt>
                <c:pt idx="641">
                  <c:v>39128</c:v>
                </c:pt>
                <c:pt idx="642">
                  <c:v>39156</c:v>
                </c:pt>
                <c:pt idx="643">
                  <c:v>39187</c:v>
                </c:pt>
                <c:pt idx="644">
                  <c:v>39217</c:v>
                </c:pt>
                <c:pt idx="645">
                  <c:v>39248</c:v>
                </c:pt>
                <c:pt idx="646">
                  <c:v>39278</c:v>
                </c:pt>
                <c:pt idx="647">
                  <c:v>39309</c:v>
                </c:pt>
                <c:pt idx="648">
                  <c:v>39340</c:v>
                </c:pt>
                <c:pt idx="649">
                  <c:v>39370</c:v>
                </c:pt>
                <c:pt idx="650">
                  <c:v>39401</c:v>
                </c:pt>
                <c:pt idx="651">
                  <c:v>39431</c:v>
                </c:pt>
                <c:pt idx="652">
                  <c:v>39462</c:v>
                </c:pt>
                <c:pt idx="653">
                  <c:v>39493</c:v>
                </c:pt>
                <c:pt idx="654">
                  <c:v>39522</c:v>
                </c:pt>
                <c:pt idx="655">
                  <c:v>39553</c:v>
                </c:pt>
                <c:pt idx="656">
                  <c:v>39583</c:v>
                </c:pt>
                <c:pt idx="657">
                  <c:v>39614</c:v>
                </c:pt>
                <c:pt idx="658">
                  <c:v>39644</c:v>
                </c:pt>
                <c:pt idx="659">
                  <c:v>39675</c:v>
                </c:pt>
                <c:pt idx="660">
                  <c:v>39706</c:v>
                </c:pt>
                <c:pt idx="661">
                  <c:v>39736</c:v>
                </c:pt>
                <c:pt idx="662">
                  <c:v>39767</c:v>
                </c:pt>
                <c:pt idx="663">
                  <c:v>39797</c:v>
                </c:pt>
                <c:pt idx="664">
                  <c:v>39828</c:v>
                </c:pt>
                <c:pt idx="665">
                  <c:v>39859</c:v>
                </c:pt>
                <c:pt idx="666">
                  <c:v>39887</c:v>
                </c:pt>
                <c:pt idx="667">
                  <c:v>39918</c:v>
                </c:pt>
                <c:pt idx="668">
                  <c:v>39948</c:v>
                </c:pt>
                <c:pt idx="669">
                  <c:v>39979</c:v>
                </c:pt>
                <c:pt idx="670">
                  <c:v>40009</c:v>
                </c:pt>
                <c:pt idx="671">
                  <c:v>40040</c:v>
                </c:pt>
                <c:pt idx="672">
                  <c:v>40071</c:v>
                </c:pt>
                <c:pt idx="673">
                  <c:v>40101</c:v>
                </c:pt>
                <c:pt idx="674">
                  <c:v>40132</c:v>
                </c:pt>
                <c:pt idx="675">
                  <c:v>40162</c:v>
                </c:pt>
                <c:pt idx="676">
                  <c:v>40193</c:v>
                </c:pt>
                <c:pt idx="677">
                  <c:v>40224</c:v>
                </c:pt>
                <c:pt idx="678">
                  <c:v>40252</c:v>
                </c:pt>
                <c:pt idx="679">
                  <c:v>40283</c:v>
                </c:pt>
                <c:pt idx="680">
                  <c:v>40313</c:v>
                </c:pt>
                <c:pt idx="681">
                  <c:v>40344</c:v>
                </c:pt>
                <c:pt idx="682">
                  <c:v>40374</c:v>
                </c:pt>
                <c:pt idx="683">
                  <c:v>40405</c:v>
                </c:pt>
                <c:pt idx="684">
                  <c:v>40436</c:v>
                </c:pt>
                <c:pt idx="685">
                  <c:v>40466</c:v>
                </c:pt>
                <c:pt idx="686">
                  <c:v>40497</c:v>
                </c:pt>
                <c:pt idx="687">
                  <c:v>40527</c:v>
                </c:pt>
                <c:pt idx="688">
                  <c:v>40558</c:v>
                </c:pt>
                <c:pt idx="689">
                  <c:v>40589</c:v>
                </c:pt>
                <c:pt idx="690">
                  <c:v>40617</c:v>
                </c:pt>
                <c:pt idx="691">
                  <c:v>40648</c:v>
                </c:pt>
                <c:pt idx="692">
                  <c:v>40678</c:v>
                </c:pt>
                <c:pt idx="693">
                  <c:v>40709</c:v>
                </c:pt>
                <c:pt idx="694">
                  <c:v>40739</c:v>
                </c:pt>
                <c:pt idx="695">
                  <c:v>40770</c:v>
                </c:pt>
                <c:pt idx="696">
                  <c:v>40801</c:v>
                </c:pt>
                <c:pt idx="697">
                  <c:v>40831</c:v>
                </c:pt>
                <c:pt idx="698">
                  <c:v>40862</c:v>
                </c:pt>
                <c:pt idx="699">
                  <c:v>40892</c:v>
                </c:pt>
                <c:pt idx="700">
                  <c:v>40923</c:v>
                </c:pt>
                <c:pt idx="701">
                  <c:v>40954</c:v>
                </c:pt>
                <c:pt idx="702">
                  <c:v>40983</c:v>
                </c:pt>
                <c:pt idx="703">
                  <c:v>41014</c:v>
                </c:pt>
                <c:pt idx="704">
                  <c:v>41044</c:v>
                </c:pt>
                <c:pt idx="705">
                  <c:v>41075</c:v>
                </c:pt>
                <c:pt idx="706">
                  <c:v>41105</c:v>
                </c:pt>
                <c:pt idx="707">
                  <c:v>41136</c:v>
                </c:pt>
                <c:pt idx="708">
                  <c:v>41167</c:v>
                </c:pt>
                <c:pt idx="709">
                  <c:v>41197</c:v>
                </c:pt>
                <c:pt idx="710">
                  <c:v>41228</c:v>
                </c:pt>
                <c:pt idx="711">
                  <c:v>41258</c:v>
                </c:pt>
              </c:numCache>
            </c:numRef>
          </c:xVal>
          <c:yVal>
            <c:numRef>
              <c:f>'Exercise 4 solution'!$AC$2:$AC$713</c:f>
              <c:numCache>
                <c:formatCode>0.0</c:formatCode>
                <c:ptCount val="712"/>
                <c:pt idx="0">
                  <c:v>16.510690428256876</c:v>
                </c:pt>
                <c:pt idx="1">
                  <c:v>21.744883039153208</c:v>
                </c:pt>
                <c:pt idx="2">
                  <c:v>20.139008508560561</c:v>
                </c:pt>
                <c:pt idx="3">
                  <c:v>31.866375458821651</c:v>
                </c:pt>
                <c:pt idx="4">
                  <c:v>22.466314642212193</c:v>
                </c:pt>
                <c:pt idx="5">
                  <c:v>23.106985424659335</c:v>
                </c:pt>
                <c:pt idx="6">
                  <c:v>618.73651892349972</c:v>
                </c:pt>
                <c:pt idx="7">
                  <c:v>541.93401305365455</c:v>
                </c:pt>
                <c:pt idx="8">
                  <c:v>664.9628658027334</c:v>
                </c:pt>
                <c:pt idx="9">
                  <c:v>237.27923037916173</c:v>
                </c:pt>
                <c:pt idx="10">
                  <c:v>180.44100752541928</c:v>
                </c:pt>
                <c:pt idx="11">
                  <c:v>105.50952173254942</c:v>
                </c:pt>
                <c:pt idx="12">
                  <c:v>53.083263808104562</c:v>
                </c:pt>
                <c:pt idx="13">
                  <c:v>27.099328010094261</c:v>
                </c:pt>
                <c:pt idx="14">
                  <c:v>34.241423548742802</c:v>
                </c:pt>
                <c:pt idx="15">
                  <c:v>22.306059238838706</c:v>
                </c:pt>
                <c:pt idx="16">
                  <c:v>19.093080381702752</c:v>
                </c:pt>
                <c:pt idx="17">
                  <c:v>28.691020978546494</c:v>
                </c:pt>
                <c:pt idx="18">
                  <c:v>37.400300938596857</c:v>
                </c:pt>
                <c:pt idx="19">
                  <c:v>41.337391766782325</c:v>
                </c:pt>
                <c:pt idx="20">
                  <c:v>73.261227750242313</c:v>
                </c:pt>
                <c:pt idx="21">
                  <c:v>78.662209111154695</c:v>
                </c:pt>
                <c:pt idx="22">
                  <c:v>30.279986161313051</c:v>
                </c:pt>
                <c:pt idx="23">
                  <c:v>22.306059238838706</c:v>
                </c:pt>
                <c:pt idx="24">
                  <c:v>39.764012131904693</c:v>
                </c:pt>
                <c:pt idx="25">
                  <c:v>19.093080381702752</c:v>
                </c:pt>
                <c:pt idx="26">
                  <c:v>19.897792814160049</c:v>
                </c:pt>
                <c:pt idx="27">
                  <c:v>25.504736617752698</c:v>
                </c:pt>
                <c:pt idx="28">
                  <c:v>53.083263808104562</c:v>
                </c:pt>
                <c:pt idx="29">
                  <c:v>51.912617032245102</c:v>
                </c:pt>
                <c:pt idx="30">
                  <c:v>85.589609085447222</c:v>
                </c:pt>
                <c:pt idx="31">
                  <c:v>87.126627686039313</c:v>
                </c:pt>
                <c:pt idx="32">
                  <c:v>159.36804504776396</c:v>
                </c:pt>
                <c:pt idx="33">
                  <c:v>175.93209790496618</c:v>
                </c:pt>
                <c:pt idx="34">
                  <c:v>175.1802678222929</c:v>
                </c:pt>
                <c:pt idx="35">
                  <c:v>342.41378918112974</c:v>
                </c:pt>
                <c:pt idx="36">
                  <c:v>90.198165725370643</c:v>
                </c:pt>
                <c:pt idx="37">
                  <c:v>65.523854431006654</c:v>
                </c:pt>
                <c:pt idx="38">
                  <c:v>39.764012131904693</c:v>
                </c:pt>
                <c:pt idx="39">
                  <c:v>37.400300938596857</c:v>
                </c:pt>
                <c:pt idx="40">
                  <c:v>79.432823472428197</c:v>
                </c:pt>
                <c:pt idx="41">
                  <c:v>109.32622599032727</c:v>
                </c:pt>
                <c:pt idx="42">
                  <c:v>77.891361190960581</c:v>
                </c:pt>
                <c:pt idx="43">
                  <c:v>73.261227750242313</c:v>
                </c:pt>
                <c:pt idx="44">
                  <c:v>126.07271331681366</c:v>
                </c:pt>
                <c:pt idx="45">
                  <c:v>110.8517463318792</c:v>
                </c:pt>
                <c:pt idx="46">
                  <c:v>141.23691331091501</c:v>
                </c:pt>
                <c:pt idx="47">
                  <c:v>116.94742946925538</c:v>
                </c:pt>
                <c:pt idx="48">
                  <c:v>102.45308773967055</c:v>
                </c:pt>
                <c:pt idx="49">
                  <c:v>76.348954801567274</c:v>
                </c:pt>
                <c:pt idx="50">
                  <c:v>58.536017830797022</c:v>
                </c:pt>
                <c:pt idx="51">
                  <c:v>67.847891851490047</c:v>
                </c:pt>
                <c:pt idx="52">
                  <c:v>187.94816304401348</c:v>
                </c:pt>
                <c:pt idx="53">
                  <c:v>211.91061555374321</c:v>
                </c:pt>
                <c:pt idx="54">
                  <c:v>211.91061555374321</c:v>
                </c:pt>
                <c:pt idx="55">
                  <c:v>297.39431947757009</c:v>
                </c:pt>
                <c:pt idx="56">
                  <c:v>429.73290575352229</c:v>
                </c:pt>
                <c:pt idx="57">
                  <c:v>633.19336870412235</c:v>
                </c:pt>
                <c:pt idx="58">
                  <c:v>597.03155749317648</c:v>
                </c:pt>
                <c:pt idx="59">
                  <c:v>1080.7575041522905</c:v>
                </c:pt>
                <c:pt idx="60">
                  <c:v>252.90564414128849</c:v>
                </c:pt>
                <c:pt idx="61">
                  <c:v>110.08906788611245</c:v>
                </c:pt>
                <c:pt idx="62">
                  <c:v>182.69415072861989</c:v>
                </c:pt>
                <c:pt idx="63">
                  <c:v>451.65488608635337</c:v>
                </c:pt>
                <c:pt idx="64">
                  <c:v>547.01578107674084</c:v>
                </c:pt>
                <c:pt idx="65">
                  <c:v>657.02498117954451</c:v>
                </c:pt>
                <c:pt idx="66">
                  <c:v>917.59809032228077</c:v>
                </c:pt>
                <c:pt idx="67">
                  <c:v>738.43378475015834</c:v>
                </c:pt>
                <c:pt idx="68">
                  <c:v>486.66235759681109</c:v>
                </c:pt>
                <c:pt idx="69">
                  <c:v>528.13316851799095</c:v>
                </c:pt>
                <c:pt idx="70">
                  <c:v>438.50575261728022</c:v>
                </c:pt>
                <c:pt idx="71">
                  <c:v>200.68926736537497</c:v>
                </c:pt>
                <c:pt idx="72">
                  <c:v>100.15891455125683</c:v>
                </c:pt>
                <c:pt idx="73">
                  <c:v>80.203206680157578</c:v>
                </c:pt>
                <c:pt idx="74">
                  <c:v>84.820780488548422</c:v>
                </c:pt>
                <c:pt idx="75">
                  <c:v>78.662209111154695</c:v>
                </c:pt>
                <c:pt idx="76">
                  <c:v>87.126627686039313</c:v>
                </c:pt>
                <c:pt idx="77">
                  <c:v>104.74567306098092</c:v>
                </c:pt>
                <c:pt idx="78">
                  <c:v>73.261227750242313</c:v>
                </c:pt>
                <c:pt idx="79">
                  <c:v>113.13881282299847</c:v>
                </c:pt>
                <c:pt idx="80">
                  <c:v>141.99375570766952</c:v>
                </c:pt>
                <c:pt idx="81">
                  <c:v>193.19763617926901</c:v>
                </c:pt>
                <c:pt idx="82">
                  <c:v>224.60600637306999</c:v>
                </c:pt>
                <c:pt idx="83">
                  <c:v>145.01988483075905</c:v>
                </c:pt>
                <c:pt idx="84">
                  <c:v>104.74567306098092</c:v>
                </c:pt>
                <c:pt idx="85">
                  <c:v>82.512992719293692</c:v>
                </c:pt>
                <c:pt idx="86">
                  <c:v>42.908920973920551</c:v>
                </c:pt>
                <c:pt idx="87">
                  <c:v>65.523854431006654</c:v>
                </c:pt>
                <c:pt idx="88">
                  <c:v>75.577391266141944</c:v>
                </c:pt>
                <c:pt idx="89">
                  <c:v>64.748612793562472</c:v>
                </c:pt>
                <c:pt idx="90">
                  <c:v>74.805584036029757</c:v>
                </c:pt>
                <c:pt idx="91">
                  <c:v>146.53221475546439</c:v>
                </c:pt>
                <c:pt idx="92">
                  <c:v>184.94643482263166</c:v>
                </c:pt>
                <c:pt idx="93">
                  <c:v>222.36729211870039</c:v>
                </c:pt>
                <c:pt idx="94">
                  <c:v>171.4196110967539</c:v>
                </c:pt>
                <c:pt idx="95">
                  <c:v>151.06632980135601</c:v>
                </c:pt>
                <c:pt idx="96">
                  <c:v>73.261227750242313</c:v>
                </c:pt>
                <c:pt idx="97">
                  <c:v>83.282474420999534</c:v>
                </c:pt>
                <c:pt idx="98">
                  <c:v>232.80877713682332</c:v>
                </c:pt>
                <c:pt idx="99">
                  <c:v>486.66235759681109</c:v>
                </c:pt>
                <c:pt idx="100">
                  <c:v>424.61285976051136</c:v>
                </c:pt>
                <c:pt idx="101">
                  <c:v>913.3117281475827</c:v>
                </c:pt>
                <c:pt idx="102">
                  <c:v>808.09339507988932</c:v>
                </c:pt>
                <c:pt idx="103">
                  <c:v>871.84433957043564</c:v>
                </c:pt>
                <c:pt idx="104">
                  <c:v>1061.562344674976</c:v>
                </c:pt>
                <c:pt idx="105">
                  <c:v>1033.1052657667735</c:v>
                </c:pt>
                <c:pt idx="106">
                  <c:v>1350</c:v>
                </c:pt>
                <c:pt idx="107">
                  <c:v>410</c:v>
                </c:pt>
                <c:pt idx="108">
                  <c:v>380</c:v>
                </c:pt>
                <c:pt idx="109">
                  <c:v>400</c:v>
                </c:pt>
                <c:pt idx="110">
                  <c:v>590</c:v>
                </c:pt>
                <c:pt idx="111">
                  <c:v>990</c:v>
                </c:pt>
                <c:pt idx="112">
                  <c:v>1200</c:v>
                </c:pt>
                <c:pt idx="113">
                  <c:v>1520</c:v>
                </c:pt>
                <c:pt idx="114">
                  <c:v>1120</c:v>
                </c:pt>
                <c:pt idx="115">
                  <c:v>2560</c:v>
                </c:pt>
                <c:pt idx="116">
                  <c:v>2190</c:v>
                </c:pt>
                <c:pt idx="117">
                  <c:v>3430</c:v>
                </c:pt>
                <c:pt idx="118">
                  <c:v>2160</c:v>
                </c:pt>
                <c:pt idx="119">
                  <c:v>2180</c:v>
                </c:pt>
                <c:pt idx="120">
                  <c:v>1580</c:v>
                </c:pt>
                <c:pt idx="121">
                  <c:v>1440</c:v>
                </c:pt>
                <c:pt idx="122">
                  <c:v>1110</c:v>
                </c:pt>
                <c:pt idx="123">
                  <c:v>1960</c:v>
                </c:pt>
                <c:pt idx="124">
                  <c:v>2330</c:v>
                </c:pt>
                <c:pt idx="125">
                  <c:v>2630</c:v>
                </c:pt>
                <c:pt idx="126">
                  <c:v>2190</c:v>
                </c:pt>
                <c:pt idx="127">
                  <c:v>2860</c:v>
                </c:pt>
                <c:pt idx="128">
                  <c:v>1980</c:v>
                </c:pt>
                <c:pt idx="129">
                  <c:v>1830</c:v>
                </c:pt>
                <c:pt idx="130">
                  <c:v>1990</c:v>
                </c:pt>
                <c:pt idx="131">
                  <c:v>1090</c:v>
                </c:pt>
                <c:pt idx="132">
                  <c:v>880</c:v>
                </c:pt>
                <c:pt idx="133">
                  <c:v>890</c:v>
                </c:pt>
                <c:pt idx="134">
                  <c:v>570</c:v>
                </c:pt>
                <c:pt idx="135">
                  <c:v>420</c:v>
                </c:pt>
                <c:pt idx="136">
                  <c:v>670</c:v>
                </c:pt>
                <c:pt idx="137">
                  <c:v>1110</c:v>
                </c:pt>
                <c:pt idx="138">
                  <c:v>545</c:v>
                </c:pt>
                <c:pt idx="139">
                  <c:v>615</c:v>
                </c:pt>
                <c:pt idx="140">
                  <c:v>855</c:v>
                </c:pt>
                <c:pt idx="141">
                  <c:v>660</c:v>
                </c:pt>
                <c:pt idx="142">
                  <c:v>970</c:v>
                </c:pt>
                <c:pt idx="143">
                  <c:v>910</c:v>
                </c:pt>
                <c:pt idx="144">
                  <c:v>300</c:v>
                </c:pt>
                <c:pt idx="145">
                  <c:v>312.17659621305523</c:v>
                </c:pt>
                <c:pt idx="146">
                  <c:v>330</c:v>
                </c:pt>
                <c:pt idx="147">
                  <c:v>260</c:v>
                </c:pt>
                <c:pt idx="148">
                  <c:v>365</c:v>
                </c:pt>
                <c:pt idx="149">
                  <c:v>220</c:v>
                </c:pt>
                <c:pt idx="150">
                  <c:v>655</c:v>
                </c:pt>
                <c:pt idx="151">
                  <c:v>965</c:v>
                </c:pt>
                <c:pt idx="152">
                  <c:v>1010</c:v>
                </c:pt>
                <c:pt idx="153">
                  <c:v>550</c:v>
                </c:pt>
                <c:pt idx="154">
                  <c:v>385</c:v>
                </c:pt>
                <c:pt idx="155">
                  <c:v>380</c:v>
                </c:pt>
                <c:pt idx="156">
                  <c:v>310</c:v>
                </c:pt>
                <c:pt idx="157">
                  <c:v>340</c:v>
                </c:pt>
                <c:pt idx="158">
                  <c:v>340</c:v>
                </c:pt>
                <c:pt idx="159">
                  <c:v>210</c:v>
                </c:pt>
                <c:pt idx="160">
                  <c:v>510</c:v>
                </c:pt>
                <c:pt idx="161">
                  <c:v>275</c:v>
                </c:pt>
                <c:pt idx="162">
                  <c:v>320</c:v>
                </c:pt>
                <c:pt idx="163">
                  <c:v>285</c:v>
                </c:pt>
                <c:pt idx="164">
                  <c:v>285</c:v>
                </c:pt>
                <c:pt idx="165">
                  <c:v>285</c:v>
                </c:pt>
                <c:pt idx="166">
                  <c:v>275</c:v>
                </c:pt>
                <c:pt idx="167">
                  <c:v>275</c:v>
                </c:pt>
                <c:pt idx="168">
                  <c:v>275</c:v>
                </c:pt>
                <c:pt idx="169">
                  <c:v>110</c:v>
                </c:pt>
                <c:pt idx="170">
                  <c:v>110</c:v>
                </c:pt>
                <c:pt idx="171">
                  <c:v>110</c:v>
                </c:pt>
                <c:pt idx="172">
                  <c:v>280</c:v>
                </c:pt>
                <c:pt idx="173">
                  <c:v>280</c:v>
                </c:pt>
                <c:pt idx="174">
                  <c:v>280</c:v>
                </c:pt>
                <c:pt idx="175">
                  <c:v>240</c:v>
                </c:pt>
                <c:pt idx="176">
                  <c:v>240</c:v>
                </c:pt>
                <c:pt idx="177">
                  <c:v>240</c:v>
                </c:pt>
                <c:pt idx="178">
                  <c:v>195</c:v>
                </c:pt>
                <c:pt idx="179">
                  <c:v>195</c:v>
                </c:pt>
                <c:pt idx="180">
                  <c:v>195</c:v>
                </c:pt>
                <c:pt idx="181">
                  <c:v>135</c:v>
                </c:pt>
                <c:pt idx="182">
                  <c:v>135</c:v>
                </c:pt>
                <c:pt idx="183">
                  <c:v>135</c:v>
                </c:pt>
                <c:pt idx="184">
                  <c:v>128</c:v>
                </c:pt>
                <c:pt idx="185">
                  <c:v>128</c:v>
                </c:pt>
                <c:pt idx="186">
                  <c:v>216</c:v>
                </c:pt>
                <c:pt idx="187">
                  <c:v>218</c:v>
                </c:pt>
                <c:pt idx="188">
                  <c:v>290</c:v>
                </c:pt>
                <c:pt idx="189">
                  <c:v>372</c:v>
                </c:pt>
                <c:pt idx="190">
                  <c:v>145</c:v>
                </c:pt>
                <c:pt idx="191">
                  <c:v>149</c:v>
                </c:pt>
                <c:pt idx="192">
                  <c:v>188</c:v>
                </c:pt>
                <c:pt idx="193">
                  <c:v>142</c:v>
                </c:pt>
                <c:pt idx="194">
                  <c:v>80.973361091378635</c:v>
                </c:pt>
                <c:pt idx="195">
                  <c:v>113</c:v>
                </c:pt>
                <c:pt idx="196">
                  <c:v>101</c:v>
                </c:pt>
                <c:pt idx="197">
                  <c:v>154</c:v>
                </c:pt>
                <c:pt idx="198">
                  <c:v>193</c:v>
                </c:pt>
                <c:pt idx="199">
                  <c:v>248</c:v>
                </c:pt>
                <c:pt idx="200">
                  <c:v>278</c:v>
                </c:pt>
                <c:pt idx="201">
                  <c:v>266</c:v>
                </c:pt>
                <c:pt idx="202">
                  <c:v>178</c:v>
                </c:pt>
                <c:pt idx="203">
                  <c:v>164</c:v>
                </c:pt>
                <c:pt idx="204">
                  <c:v>92.8</c:v>
                </c:pt>
                <c:pt idx="205">
                  <c:v>119</c:v>
                </c:pt>
                <c:pt idx="206">
                  <c:v>95.5</c:v>
                </c:pt>
                <c:pt idx="207">
                  <c:v>88.2</c:v>
                </c:pt>
                <c:pt idx="208">
                  <c:v>84.9</c:v>
                </c:pt>
                <c:pt idx="209">
                  <c:v>108</c:v>
                </c:pt>
                <c:pt idx="210">
                  <c:v>299</c:v>
                </c:pt>
                <c:pt idx="211">
                  <c:v>251</c:v>
                </c:pt>
                <c:pt idx="212">
                  <c:v>299</c:v>
                </c:pt>
                <c:pt idx="213">
                  <c:v>189</c:v>
                </c:pt>
                <c:pt idx="214">
                  <c:v>257</c:v>
                </c:pt>
                <c:pt idx="215">
                  <c:v>235</c:v>
                </c:pt>
                <c:pt idx="216">
                  <c:v>101</c:v>
                </c:pt>
                <c:pt idx="217">
                  <c:v>41.7</c:v>
                </c:pt>
                <c:pt idx="218">
                  <c:v>52.1</c:v>
                </c:pt>
                <c:pt idx="219">
                  <c:v>68</c:v>
                </c:pt>
                <c:pt idx="220">
                  <c:v>99</c:v>
                </c:pt>
                <c:pt idx="221">
                  <c:v>99</c:v>
                </c:pt>
                <c:pt idx="222">
                  <c:v>90.881482613836965</c:v>
                </c:pt>
                <c:pt idx="223">
                  <c:v>101</c:v>
                </c:pt>
                <c:pt idx="224">
                  <c:v>134</c:v>
                </c:pt>
                <c:pt idx="225">
                  <c:v>114</c:v>
                </c:pt>
                <c:pt idx="226">
                  <c:v>78.2</c:v>
                </c:pt>
                <c:pt idx="227">
                  <c:v>72</c:v>
                </c:pt>
                <c:pt idx="228">
                  <c:v>60.3</c:v>
                </c:pt>
                <c:pt idx="229">
                  <c:v>43.8</c:v>
                </c:pt>
                <c:pt idx="230">
                  <c:v>47.1</c:v>
                </c:pt>
                <c:pt idx="231">
                  <c:v>38.565108845414798</c:v>
                </c:pt>
                <c:pt idx="232">
                  <c:v>41.1</c:v>
                </c:pt>
                <c:pt idx="233">
                  <c:v>64.2</c:v>
                </c:pt>
                <c:pt idx="234">
                  <c:v>57.1</c:v>
                </c:pt>
                <c:pt idx="235">
                  <c:v>76.900000000000006</c:v>
                </c:pt>
                <c:pt idx="236">
                  <c:v>88</c:v>
                </c:pt>
                <c:pt idx="237">
                  <c:v>92.4</c:v>
                </c:pt>
                <c:pt idx="238">
                  <c:v>82.2</c:v>
                </c:pt>
                <c:pt idx="239">
                  <c:v>91.4</c:v>
                </c:pt>
                <c:pt idx="240">
                  <c:v>37</c:v>
                </c:pt>
                <c:pt idx="241">
                  <c:v>23.9</c:v>
                </c:pt>
                <c:pt idx="242">
                  <c:v>24.6</c:v>
                </c:pt>
                <c:pt idx="243">
                  <c:v>35</c:v>
                </c:pt>
                <c:pt idx="244">
                  <c:v>52.1</c:v>
                </c:pt>
                <c:pt idx="245">
                  <c:v>57.964953646485611</c:v>
                </c:pt>
                <c:pt idx="246">
                  <c:v>67.487844709874011</c:v>
                </c:pt>
                <c:pt idx="247">
                  <c:v>114</c:v>
                </c:pt>
                <c:pt idx="248">
                  <c:v>92.7</c:v>
                </c:pt>
                <c:pt idx="249">
                  <c:v>121</c:v>
                </c:pt>
                <c:pt idx="250">
                  <c:v>129</c:v>
                </c:pt>
                <c:pt idx="251">
                  <c:v>65.400000000000006</c:v>
                </c:pt>
                <c:pt idx="252">
                  <c:v>56.378449447216425</c:v>
                </c:pt>
                <c:pt idx="253">
                  <c:v>28.5</c:v>
                </c:pt>
                <c:pt idx="254">
                  <c:v>46.6</c:v>
                </c:pt>
                <c:pt idx="255">
                  <c:v>61.9</c:v>
                </c:pt>
                <c:pt idx="256">
                  <c:v>44.5</c:v>
                </c:pt>
                <c:pt idx="257">
                  <c:v>71.2</c:v>
                </c:pt>
                <c:pt idx="258">
                  <c:v>55.1</c:v>
                </c:pt>
                <c:pt idx="259">
                  <c:v>50</c:v>
                </c:pt>
                <c:pt idx="260">
                  <c:v>88.4</c:v>
                </c:pt>
                <c:pt idx="261">
                  <c:v>73.2</c:v>
                </c:pt>
                <c:pt idx="262">
                  <c:v>48.6</c:v>
                </c:pt>
                <c:pt idx="263">
                  <c:v>60.2</c:v>
                </c:pt>
                <c:pt idx="264">
                  <c:v>34.799999999999997</c:v>
                </c:pt>
                <c:pt idx="265">
                  <c:v>53.863250533249754</c:v>
                </c:pt>
                <c:pt idx="266">
                  <c:v>22.9</c:v>
                </c:pt>
                <c:pt idx="267">
                  <c:v>29.1</c:v>
                </c:pt>
                <c:pt idx="268">
                  <c:v>43.4</c:v>
                </c:pt>
                <c:pt idx="269">
                  <c:v>35.4</c:v>
                </c:pt>
                <c:pt idx="270">
                  <c:v>39.200000000000003</c:v>
                </c:pt>
                <c:pt idx="271">
                  <c:v>48.7</c:v>
                </c:pt>
                <c:pt idx="272">
                  <c:v>64.400000000000006</c:v>
                </c:pt>
                <c:pt idx="273">
                  <c:v>31.5</c:v>
                </c:pt>
                <c:pt idx="274">
                  <c:v>61.5</c:v>
                </c:pt>
                <c:pt idx="275">
                  <c:v>58.7</c:v>
                </c:pt>
                <c:pt idx="276">
                  <c:v>39.299999999999997</c:v>
                </c:pt>
                <c:pt idx="277">
                  <c:v>44</c:v>
                </c:pt>
                <c:pt idx="278">
                  <c:v>28.691020978546494</c:v>
                </c:pt>
                <c:pt idx="279">
                  <c:v>34.9</c:v>
                </c:pt>
                <c:pt idx="280">
                  <c:v>25.8</c:v>
                </c:pt>
                <c:pt idx="281">
                  <c:v>55.7</c:v>
                </c:pt>
                <c:pt idx="282">
                  <c:v>39.6</c:v>
                </c:pt>
                <c:pt idx="283">
                  <c:v>58.5</c:v>
                </c:pt>
                <c:pt idx="284">
                  <c:v>62.6</c:v>
                </c:pt>
                <c:pt idx="285">
                  <c:v>58.8</c:v>
                </c:pt>
                <c:pt idx="286">
                  <c:v>68.3</c:v>
                </c:pt>
                <c:pt idx="287">
                  <c:v>54.7</c:v>
                </c:pt>
                <c:pt idx="288">
                  <c:v>38.4</c:v>
                </c:pt>
                <c:pt idx="289">
                  <c:v>38</c:v>
                </c:pt>
                <c:pt idx="290">
                  <c:v>30.5</c:v>
                </c:pt>
                <c:pt idx="291">
                  <c:v>50.8</c:v>
                </c:pt>
                <c:pt idx="292">
                  <c:v>95.6</c:v>
                </c:pt>
                <c:pt idx="293">
                  <c:v>70.3</c:v>
                </c:pt>
                <c:pt idx="294">
                  <c:v>138</c:v>
                </c:pt>
                <c:pt idx="295">
                  <c:v>84.1</c:v>
                </c:pt>
                <c:pt idx="296">
                  <c:v>70.599999999999994</c:v>
                </c:pt>
                <c:pt idx="297">
                  <c:v>70.099999999999994</c:v>
                </c:pt>
                <c:pt idx="298">
                  <c:v>38.299999999999997</c:v>
                </c:pt>
                <c:pt idx="299">
                  <c:v>48.8</c:v>
                </c:pt>
                <c:pt idx="300">
                  <c:v>29.6</c:v>
                </c:pt>
                <c:pt idx="301">
                  <c:v>35.5</c:v>
                </c:pt>
                <c:pt idx="302">
                  <c:v>29.4</c:v>
                </c:pt>
                <c:pt idx="303">
                  <c:v>31.3</c:v>
                </c:pt>
                <c:pt idx="304">
                  <c:v>21.5</c:v>
                </c:pt>
                <c:pt idx="305">
                  <c:v>42.7</c:v>
                </c:pt>
                <c:pt idx="306">
                  <c:v>22.2</c:v>
                </c:pt>
                <c:pt idx="307">
                  <c:v>50.7</c:v>
                </c:pt>
                <c:pt idx="308">
                  <c:v>52.9</c:v>
                </c:pt>
                <c:pt idx="309">
                  <c:v>51.3</c:v>
                </c:pt>
                <c:pt idx="310">
                  <c:v>48.4</c:v>
                </c:pt>
                <c:pt idx="311">
                  <c:v>41.3</c:v>
                </c:pt>
                <c:pt idx="312">
                  <c:v>48.4</c:v>
                </c:pt>
                <c:pt idx="313">
                  <c:v>17.3</c:v>
                </c:pt>
                <c:pt idx="314">
                  <c:v>21.9</c:v>
                </c:pt>
                <c:pt idx="315">
                  <c:v>22.1</c:v>
                </c:pt>
                <c:pt idx="316">
                  <c:v>22</c:v>
                </c:pt>
                <c:pt idx="317">
                  <c:v>26.9</c:v>
                </c:pt>
                <c:pt idx="318">
                  <c:v>39.299999999999997</c:v>
                </c:pt>
                <c:pt idx="319">
                  <c:v>43.8</c:v>
                </c:pt>
                <c:pt idx="320">
                  <c:v>40.6</c:v>
                </c:pt>
                <c:pt idx="321">
                  <c:v>40.700000000000003</c:v>
                </c:pt>
                <c:pt idx="322">
                  <c:v>46.1</c:v>
                </c:pt>
                <c:pt idx="323">
                  <c:v>19.899999999999999</c:v>
                </c:pt>
                <c:pt idx="324">
                  <c:v>34.1</c:v>
                </c:pt>
                <c:pt idx="325">
                  <c:v>20.5</c:v>
                </c:pt>
                <c:pt idx="326">
                  <c:v>39.9</c:v>
                </c:pt>
                <c:pt idx="327">
                  <c:v>24.7</c:v>
                </c:pt>
                <c:pt idx="328">
                  <c:v>23.566344556773849</c:v>
                </c:pt>
                <c:pt idx="329">
                  <c:v>47.8</c:v>
                </c:pt>
                <c:pt idx="330">
                  <c:v>36.5</c:v>
                </c:pt>
                <c:pt idx="331">
                  <c:v>52.9</c:v>
                </c:pt>
                <c:pt idx="332">
                  <c:v>56.4</c:v>
                </c:pt>
                <c:pt idx="333">
                  <c:v>54.3</c:v>
                </c:pt>
                <c:pt idx="334">
                  <c:v>43.9</c:v>
                </c:pt>
                <c:pt idx="335">
                  <c:v>42.3</c:v>
                </c:pt>
                <c:pt idx="336">
                  <c:v>14.4</c:v>
                </c:pt>
                <c:pt idx="337">
                  <c:v>21.7</c:v>
                </c:pt>
                <c:pt idx="338">
                  <c:v>20.9</c:v>
                </c:pt>
                <c:pt idx="339">
                  <c:v>18.100000000000001</c:v>
                </c:pt>
                <c:pt idx="340">
                  <c:v>25</c:v>
                </c:pt>
                <c:pt idx="341">
                  <c:v>104</c:v>
                </c:pt>
                <c:pt idx="342">
                  <c:v>22.3</c:v>
                </c:pt>
                <c:pt idx="343">
                  <c:v>32.299999999999997</c:v>
                </c:pt>
                <c:pt idx="344">
                  <c:v>30.1</c:v>
                </c:pt>
                <c:pt idx="345">
                  <c:v>30.1</c:v>
                </c:pt>
                <c:pt idx="346">
                  <c:v>35.1</c:v>
                </c:pt>
                <c:pt idx="347">
                  <c:v>24.5</c:v>
                </c:pt>
                <c:pt idx="348">
                  <c:v>29</c:v>
                </c:pt>
                <c:pt idx="349">
                  <c:v>36.1</c:v>
                </c:pt>
                <c:pt idx="350">
                  <c:v>11</c:v>
                </c:pt>
                <c:pt idx="351">
                  <c:v>8.7941581016010648</c:v>
                </c:pt>
                <c:pt idx="352">
                  <c:v>14.749632369179146</c:v>
                </c:pt>
                <c:pt idx="353">
                  <c:v>14.2</c:v>
                </c:pt>
                <c:pt idx="354">
                  <c:v>15.3</c:v>
                </c:pt>
                <c:pt idx="355">
                  <c:v>28.8</c:v>
                </c:pt>
                <c:pt idx="356">
                  <c:v>24.2</c:v>
                </c:pt>
                <c:pt idx="357">
                  <c:v>24.6</c:v>
                </c:pt>
                <c:pt idx="358">
                  <c:v>42.908920973920551</c:v>
                </c:pt>
                <c:pt idx="359">
                  <c:v>14.9</c:v>
                </c:pt>
                <c:pt idx="360">
                  <c:v>21.224358042566337</c:v>
                </c:pt>
                <c:pt idx="361">
                  <c:v>23.3</c:v>
                </c:pt>
                <c:pt idx="362">
                  <c:v>11.3</c:v>
                </c:pt>
                <c:pt idx="363">
                  <c:v>13.2</c:v>
                </c:pt>
                <c:pt idx="364">
                  <c:v>48</c:v>
                </c:pt>
                <c:pt idx="365">
                  <c:v>10.1</c:v>
                </c:pt>
                <c:pt idx="366">
                  <c:v>22.9</c:v>
                </c:pt>
                <c:pt idx="367">
                  <c:v>22.7</c:v>
                </c:pt>
                <c:pt idx="368">
                  <c:v>21</c:v>
                </c:pt>
                <c:pt idx="369">
                  <c:v>19</c:v>
                </c:pt>
                <c:pt idx="370">
                  <c:v>17</c:v>
                </c:pt>
                <c:pt idx="371">
                  <c:v>15</c:v>
                </c:pt>
                <c:pt idx="372">
                  <c:v>12.303512740865875</c:v>
                </c:pt>
                <c:pt idx="373">
                  <c:v>10.8</c:v>
                </c:pt>
                <c:pt idx="374">
                  <c:v>18.600000000000001</c:v>
                </c:pt>
                <c:pt idx="375">
                  <c:v>3.3</c:v>
                </c:pt>
                <c:pt idx="376">
                  <c:v>9.6999999999999993</c:v>
                </c:pt>
                <c:pt idx="377">
                  <c:v>17</c:v>
                </c:pt>
                <c:pt idx="378">
                  <c:v>13.8</c:v>
                </c:pt>
                <c:pt idx="379">
                  <c:v>21.9</c:v>
                </c:pt>
                <c:pt idx="380">
                  <c:v>19</c:v>
                </c:pt>
                <c:pt idx="381">
                  <c:v>12.4</c:v>
                </c:pt>
                <c:pt idx="382">
                  <c:v>15.8</c:v>
                </c:pt>
                <c:pt idx="383">
                  <c:v>18.399999999999999</c:v>
                </c:pt>
                <c:pt idx="384">
                  <c:v>18.100000000000001</c:v>
                </c:pt>
                <c:pt idx="385">
                  <c:v>7.9</c:v>
                </c:pt>
                <c:pt idx="386">
                  <c:v>14.9</c:v>
                </c:pt>
                <c:pt idx="387">
                  <c:v>13.3</c:v>
                </c:pt>
                <c:pt idx="388">
                  <c:v>12.820048005906719</c:v>
                </c:pt>
                <c:pt idx="389">
                  <c:v>14.5</c:v>
                </c:pt>
                <c:pt idx="390">
                  <c:v>12.026793443659427</c:v>
                </c:pt>
                <c:pt idx="391">
                  <c:v>13.6</c:v>
                </c:pt>
                <c:pt idx="392">
                  <c:v>14.9</c:v>
                </c:pt>
                <c:pt idx="393">
                  <c:v>17.190644972595955</c:v>
                </c:pt>
                <c:pt idx="394">
                  <c:v>17.524902539644373</c:v>
                </c:pt>
                <c:pt idx="395">
                  <c:v>14.20217959250496</c:v>
                </c:pt>
                <c:pt idx="396">
                  <c:v>16.445871076089318</c:v>
                </c:pt>
                <c:pt idx="397">
                  <c:v>6.5390378469205084</c:v>
                </c:pt>
                <c:pt idx="398">
                  <c:v>14.723406219183023</c:v>
                </c:pt>
                <c:pt idx="399">
                  <c:v>8.7941581016010648</c:v>
                </c:pt>
                <c:pt idx="400">
                  <c:v>9.0044090123812985</c:v>
                </c:pt>
                <c:pt idx="401">
                  <c:v>15.19504972909872</c:v>
                </c:pt>
                <c:pt idx="402">
                  <c:v>12.762983627309131</c:v>
                </c:pt>
                <c:pt idx="403">
                  <c:v>16.852894757212045</c:v>
                </c:pt>
                <c:pt idx="404">
                  <c:v>17.192835455237223</c:v>
                </c:pt>
                <c:pt idx="405">
                  <c:v>12.193633662144913</c:v>
                </c:pt>
                <c:pt idx="406">
                  <c:v>17.524902539644373</c:v>
                </c:pt>
                <c:pt idx="407">
                  <c:v>15.422684331754168</c:v>
                </c:pt>
                <c:pt idx="408">
                  <c:v>15.070535410082407</c:v>
                </c:pt>
                <c:pt idx="409">
                  <c:v>9.6911990416103801</c:v>
                </c:pt>
                <c:pt idx="410">
                  <c:v>12.208369086371784</c:v>
                </c:pt>
                <c:pt idx="411">
                  <c:v>6.6161684731644321</c:v>
                </c:pt>
                <c:pt idx="412">
                  <c:v>13.783231038716075</c:v>
                </c:pt>
                <c:pt idx="413">
                  <c:v>18.200845341098351</c:v>
                </c:pt>
                <c:pt idx="414">
                  <c:v>13.498307709544353</c:v>
                </c:pt>
                <c:pt idx="415">
                  <c:v>17.655413555174526</c:v>
                </c:pt>
                <c:pt idx="416">
                  <c:v>22.094030532721877</c:v>
                </c:pt>
                <c:pt idx="417">
                  <c:v>13.298228858989003</c:v>
                </c:pt>
                <c:pt idx="418">
                  <c:v>14.530840068420668</c:v>
                </c:pt>
                <c:pt idx="419">
                  <c:v>12.377225254751677</c:v>
                </c:pt>
                <c:pt idx="420">
                  <c:v>10.91052798273067</c:v>
                </c:pt>
                <c:pt idx="421">
                  <c:v>4.0682204033834299</c:v>
                </c:pt>
                <c:pt idx="422">
                  <c:v>8.1149322106866215</c:v>
                </c:pt>
                <c:pt idx="423">
                  <c:v>5.9123915415917674</c:v>
                </c:pt>
                <c:pt idx="424">
                  <c:v>11.860301624568713</c:v>
                </c:pt>
                <c:pt idx="425">
                  <c:v>14.191834390996982</c:v>
                </c:pt>
                <c:pt idx="426">
                  <c:v>14.966548759773191</c:v>
                </c:pt>
                <c:pt idx="427">
                  <c:v>19.260451151099481</c:v>
                </c:pt>
                <c:pt idx="428">
                  <c:v>17.192835455237223</c:v>
                </c:pt>
                <c:pt idx="429">
                  <c:v>15.517798619785259</c:v>
                </c:pt>
                <c:pt idx="430">
                  <c:v>19.318796691030194</c:v>
                </c:pt>
                <c:pt idx="431">
                  <c:v>20.331092008810682</c:v>
                </c:pt>
                <c:pt idx="432">
                  <c:v>18.500035971737333</c:v>
                </c:pt>
                <c:pt idx="433">
                  <c:v>7.7927734644702253</c:v>
                </c:pt>
                <c:pt idx="434">
                  <c:v>7.3142006377399467</c:v>
                </c:pt>
                <c:pt idx="435">
                  <c:v>5.9123915415917674</c:v>
                </c:pt>
                <c:pt idx="436">
                  <c:v>13.783231038716075</c:v>
                </c:pt>
                <c:pt idx="437">
                  <c:v>10.171190285126352</c:v>
                </c:pt>
                <c:pt idx="438">
                  <c:v>12.762983627309131</c:v>
                </c:pt>
                <c:pt idx="439">
                  <c:v>13.642819565362133</c:v>
                </c:pt>
                <c:pt idx="440">
                  <c:v>18.595778772750673</c:v>
                </c:pt>
                <c:pt idx="441">
                  <c:v>11.642755621091668</c:v>
                </c:pt>
                <c:pt idx="442">
                  <c:v>15.130114062765269</c:v>
                </c:pt>
                <c:pt idx="443">
                  <c:v>11.770592287050727</c:v>
                </c:pt>
                <c:pt idx="444">
                  <c:v>12.303512740865875</c:v>
                </c:pt>
                <c:pt idx="445">
                  <c:v>7.7927734644702253</c:v>
                </c:pt>
                <c:pt idx="446">
                  <c:v>7.3142006377399467</c:v>
                </c:pt>
                <c:pt idx="447">
                  <c:v>5.9123915415917674</c:v>
                </c:pt>
                <c:pt idx="448">
                  <c:v>9.952164213748258</c:v>
                </c:pt>
                <c:pt idx="449">
                  <c:v>11.17765079604809</c:v>
                </c:pt>
                <c:pt idx="450">
                  <c:v>7.5877369973558659</c:v>
                </c:pt>
                <c:pt idx="451">
                  <c:v>14.445338363324607</c:v>
                </c:pt>
                <c:pt idx="452">
                  <c:v>12.969031493758598</c:v>
                </c:pt>
                <c:pt idx="453">
                  <c:v>12.193633662144913</c:v>
                </c:pt>
                <c:pt idx="454">
                  <c:v>14.530840068420668</c:v>
                </c:pt>
                <c:pt idx="455">
                  <c:v>14.20217959250496</c:v>
                </c:pt>
                <c:pt idx="456">
                  <c:v>13.689942237896988</c:v>
                </c:pt>
                <c:pt idx="457">
                  <c:v>9.0562281207645796</c:v>
                </c:pt>
                <c:pt idx="458">
                  <c:v>4.9581964837676464</c:v>
                </c:pt>
                <c:pt idx="459">
                  <c:v>6.6161684731644321</c:v>
                </c:pt>
                <c:pt idx="460">
                  <c:v>9.952164213748258</c:v>
                </c:pt>
                <c:pt idx="461">
                  <c:v>9.1637211159714802</c:v>
                </c:pt>
                <c:pt idx="462">
                  <c:v>16.431851309229231</c:v>
                </c:pt>
                <c:pt idx="463">
                  <c:v>13.642819565362133</c:v>
                </c:pt>
                <c:pt idx="464">
                  <c:v>12.262539881192623</c:v>
                </c:pt>
                <c:pt idx="465">
                  <c:v>9.9963151324697908</c:v>
                </c:pt>
                <c:pt idx="466">
                  <c:v>17.524902539644373</c:v>
                </c:pt>
                <c:pt idx="467">
                  <c:v>8.1517208279913476</c:v>
                </c:pt>
                <c:pt idx="468">
                  <c:v>6.6814537708867672</c:v>
                </c:pt>
                <c:pt idx="469">
                  <c:v>5.9163183058991686</c:v>
                </c:pt>
                <c:pt idx="470">
                  <c:v>8.1149322106866215</c:v>
                </c:pt>
                <c:pt idx="471">
                  <c:v>7.3315712135136337</c:v>
                </c:pt>
                <c:pt idx="472">
                  <c:v>8.0613884520337944</c:v>
                </c:pt>
                <c:pt idx="473">
                  <c:v>15.19504972909872</c:v>
                </c:pt>
                <c:pt idx="474">
                  <c:v>13.498307709544353</c:v>
                </c:pt>
                <c:pt idx="475">
                  <c:v>13.642819565362133</c:v>
                </c:pt>
                <c:pt idx="476">
                  <c:v>17.894587778263162</c:v>
                </c:pt>
                <c:pt idx="477">
                  <c:v>17.190644972595955</c:v>
                </c:pt>
                <c:pt idx="478">
                  <c:v>10.929527157975386</c:v>
                </c:pt>
                <c:pt idx="479">
                  <c:v>8.752082807051595</c:v>
                </c:pt>
                <c:pt idx="480">
                  <c:v>11.607891555881022</c:v>
                </c:pt>
                <c:pt idx="481">
                  <c:v>8.4233717721573704</c:v>
                </c:pt>
                <c:pt idx="482">
                  <c:v>13.04236030392442</c:v>
                </c:pt>
                <c:pt idx="483">
                  <c:v>8.0577973844231092</c:v>
                </c:pt>
                <c:pt idx="484">
                  <c:v>9.952164213748258</c:v>
                </c:pt>
                <c:pt idx="485">
                  <c:v>21.201611932644493</c:v>
                </c:pt>
                <c:pt idx="486">
                  <c:v>14.232814794215972</c:v>
                </c:pt>
                <c:pt idx="487">
                  <c:v>11.235263171474694</c:v>
                </c:pt>
                <c:pt idx="488">
                  <c:v>13.674738143693652</c:v>
                </c:pt>
                <c:pt idx="489">
                  <c:v>7.8175578403051347</c:v>
                </c:pt>
                <c:pt idx="490">
                  <c:v>15.130114062765269</c:v>
                </c:pt>
                <c:pt idx="491">
                  <c:v>11.164868959947569</c:v>
                </c:pt>
                <c:pt idx="492">
                  <c:v>10.211300880301177</c:v>
                </c:pt>
                <c:pt idx="493">
                  <c:v>7.1645982052116359</c:v>
                </c:pt>
                <c:pt idx="494">
                  <c:v>7.3142006377399467</c:v>
                </c:pt>
                <c:pt idx="495">
                  <c:v>7.3315712135136337</c:v>
                </c:pt>
                <c:pt idx="496">
                  <c:v>11.860301624568713</c:v>
                </c:pt>
                <c:pt idx="497">
                  <c:v>12.183195488985559</c:v>
                </c:pt>
                <c:pt idx="498">
                  <c:v>10.551586027919594</c:v>
                </c:pt>
                <c:pt idx="499">
                  <c:v>12.840300767399652</c:v>
                </c:pt>
                <c:pt idx="500">
                  <c:v>14.379701988948383</c:v>
                </c:pt>
                <c:pt idx="501">
                  <c:v>9.9963151324697908</c:v>
                </c:pt>
                <c:pt idx="502">
                  <c:v>13.331531633459303</c:v>
                </c:pt>
                <c:pt idx="503">
                  <c:v>11.164868959947569</c:v>
                </c:pt>
                <c:pt idx="504">
                  <c:v>9.5100713880888712</c:v>
                </c:pt>
                <c:pt idx="505">
                  <c:v>10.328158615695255</c:v>
                </c:pt>
                <c:pt idx="506">
                  <c:v>9.7356538324304722</c:v>
                </c:pt>
                <c:pt idx="507">
                  <c:v>5.2211882038827335</c:v>
                </c:pt>
                <c:pt idx="508">
                  <c:v>8.0613884520337944</c:v>
                </c:pt>
                <c:pt idx="509">
                  <c:v>14.191834390996982</c:v>
                </c:pt>
                <c:pt idx="510">
                  <c:v>13.498307709544353</c:v>
                </c:pt>
                <c:pt idx="511">
                  <c:v>12.840300767399652</c:v>
                </c:pt>
                <c:pt idx="512">
                  <c:v>14.379701988948383</c:v>
                </c:pt>
                <c:pt idx="513">
                  <c:v>9.9963151324697908</c:v>
                </c:pt>
                <c:pt idx="514">
                  <c:v>13.331531633459303</c:v>
                </c:pt>
                <c:pt idx="515">
                  <c:v>11.164868959947569</c:v>
                </c:pt>
                <c:pt idx="516">
                  <c:v>12.99749813231897</c:v>
                </c:pt>
                <c:pt idx="517">
                  <c:v>5.9163183058991686</c:v>
                </c:pt>
                <c:pt idx="518">
                  <c:v>5.7350202437236861</c:v>
                </c:pt>
                <c:pt idx="519">
                  <c:v>4.5436970968929025</c:v>
                </c:pt>
                <c:pt idx="520">
                  <c:v>5.2664022409480928</c:v>
                </c:pt>
                <c:pt idx="521">
                  <c:v>11.17765079604809</c:v>
                </c:pt>
                <c:pt idx="522">
                  <c:v>8.3306157027465915</c:v>
                </c:pt>
                <c:pt idx="523">
                  <c:v>14.445338363324607</c:v>
                </c:pt>
                <c:pt idx="524">
                  <c:v>10.137852421932356</c:v>
                </c:pt>
                <c:pt idx="525">
                  <c:v>7.8175578403051347</c:v>
                </c:pt>
                <c:pt idx="526">
                  <c:v>9.1245601821563032</c:v>
                </c:pt>
                <c:pt idx="527">
                  <c:v>11.770592287050727</c:v>
                </c:pt>
                <c:pt idx="528">
                  <c:v>14.380929414020065</c:v>
                </c:pt>
                <c:pt idx="529">
                  <c:v>7.1645982052116359</c:v>
                </c:pt>
                <c:pt idx="530">
                  <c:v>10.554712992134752</c:v>
                </c:pt>
                <c:pt idx="531">
                  <c:v>6.6161684731644321</c:v>
                </c:pt>
                <c:pt idx="532">
                  <c:v>10.904243029786373</c:v>
                </c:pt>
                <c:pt idx="533">
                  <c:v>13.187901600445132</c:v>
                </c:pt>
                <c:pt idx="534">
                  <c:v>7.5877369973558659</c:v>
                </c:pt>
                <c:pt idx="535">
                  <c:v>12.840300767399652</c:v>
                </c:pt>
                <c:pt idx="536">
                  <c:v>12.969031493758598</c:v>
                </c:pt>
                <c:pt idx="537">
                  <c:v>8.3602829409017989</c:v>
                </c:pt>
                <c:pt idx="538">
                  <c:v>11.530487211525122</c:v>
                </c:pt>
                <c:pt idx="539">
                  <c:v>11.770592287050727</c:v>
                </c:pt>
                <c:pt idx="540">
                  <c:v>8.8066787614903905</c:v>
                </c:pt>
                <c:pt idx="541">
                  <c:v>4.6805406125665581</c:v>
                </c:pt>
                <c:pt idx="542">
                  <c:v>7.3142006377399467</c:v>
                </c:pt>
                <c:pt idx="543">
                  <c:v>4.5436970968929025</c:v>
                </c:pt>
                <c:pt idx="544">
                  <c:v>9.0044090123812985</c:v>
                </c:pt>
                <c:pt idx="545">
                  <c:v>11.17765079604809</c:v>
                </c:pt>
                <c:pt idx="546">
                  <c:v>7.5877369973558659</c:v>
                </c:pt>
                <c:pt idx="547">
                  <c:v>11.235263171474694</c:v>
                </c:pt>
                <c:pt idx="548">
                  <c:v>10.137852421932356</c:v>
                </c:pt>
                <c:pt idx="549">
                  <c:v>8.9043674208583976</c:v>
                </c:pt>
                <c:pt idx="550">
                  <c:v>10.328232972060091</c:v>
                </c:pt>
                <c:pt idx="551">
                  <c:v>7.5526450388979507</c:v>
                </c:pt>
                <c:pt idx="552">
                  <c:v>8.100934795621912</c:v>
                </c:pt>
                <c:pt idx="553">
                  <c:v>4.6805406125665581</c:v>
                </c:pt>
                <c:pt idx="554">
                  <c:v>8.1149322106866215</c:v>
                </c:pt>
                <c:pt idx="555">
                  <c:v>5.9123915415917674</c:v>
                </c:pt>
                <c:pt idx="556">
                  <c:v>7.7794775030463681</c:v>
                </c:pt>
                <c:pt idx="557">
                  <c:v>9.6675883238543516</c:v>
                </c:pt>
                <c:pt idx="558">
                  <c:v>7.4389874039521189</c:v>
                </c:pt>
                <c:pt idx="559">
                  <c:v>8.5066992584022696</c:v>
                </c:pt>
                <c:pt idx="560">
                  <c:v>10.634362932137909</c:v>
                </c:pt>
                <c:pt idx="561">
                  <c:v>6.0910684685613701</c:v>
                </c:pt>
                <c:pt idx="562">
                  <c:v>7.0744878140238381</c:v>
                </c:pt>
                <c:pt idx="563">
                  <c:v>7.0146555903787329</c:v>
                </c:pt>
                <c:pt idx="564">
                  <c:v>8.7362135550931903</c:v>
                </c:pt>
                <c:pt idx="565">
                  <c:v>5.6680846327652024</c:v>
                </c:pt>
                <c:pt idx="566">
                  <c:v>5.8132036824283411</c:v>
                </c:pt>
                <c:pt idx="567">
                  <c:v>3.6209708694426803</c:v>
                </c:pt>
                <c:pt idx="568">
                  <c:v>7.873394631072129</c:v>
                </c:pt>
                <c:pt idx="569">
                  <c:v>11.077047352148885</c:v>
                </c:pt>
                <c:pt idx="570">
                  <c:v>6.7688435409549061</c:v>
                </c:pt>
                <c:pt idx="571">
                  <c:v>7.6239285806435451</c:v>
                </c:pt>
                <c:pt idx="572">
                  <c:v>9.2144228132699748</c:v>
                </c:pt>
                <c:pt idx="573">
                  <c:v>5.9300990542091148</c:v>
                </c:pt>
                <c:pt idx="574">
                  <c:v>6.8329373055952605</c:v>
                </c:pt>
                <c:pt idx="575">
                  <c:v>6.8952622968272186</c:v>
                </c:pt>
                <c:pt idx="576">
                  <c:v>8.030222833239165</c:v>
                </c:pt>
                <c:pt idx="577">
                  <c:v>7.6669388551144939</c:v>
                </c:pt>
                <c:pt idx="578">
                  <c:v>6.5996664556977986</c:v>
                </c:pt>
                <c:pt idx="579">
                  <c:v>5.2897120312769275</c:v>
                </c:pt>
                <c:pt idx="580">
                  <c:v>6.3707152956802791</c:v>
                </c:pt>
                <c:pt idx="581">
                  <c:v>7.8018321049167296</c:v>
                </c:pt>
                <c:pt idx="582">
                  <c:v>5.6644323437063218</c:v>
                </c:pt>
                <c:pt idx="583">
                  <c:v>11.588371442578184</c:v>
                </c:pt>
                <c:pt idx="584">
                  <c:v>8.6309897672503126</c:v>
                </c:pt>
                <c:pt idx="585">
                  <c:v>6.3059484719038776</c:v>
                </c:pt>
                <c:pt idx="586">
                  <c:v>8.7029055563033957</c:v>
                </c:pt>
                <c:pt idx="587">
                  <c:v>7.8460257548424295</c:v>
                </c:pt>
                <c:pt idx="588">
                  <c:v>8.5528926264190286</c:v>
                </c:pt>
                <c:pt idx="589">
                  <c:v>4.5270815640545576</c:v>
                </c:pt>
                <c:pt idx="590">
                  <c:v>4.2446564226052059</c:v>
                </c:pt>
                <c:pt idx="591">
                  <c:v>5.0368613315926174</c:v>
                </c:pt>
                <c:pt idx="592">
                  <c:v>8.4930339447178351</c:v>
                </c:pt>
                <c:pt idx="593">
                  <c:v>8.8227132231446888</c:v>
                </c:pt>
                <c:pt idx="594">
                  <c:v>9.0187254765685623</c:v>
                </c:pt>
                <c:pt idx="595">
                  <c:v>9.6864018914071153</c:v>
                </c:pt>
                <c:pt idx="596">
                  <c:v>9.1077550351159822</c:v>
                </c:pt>
                <c:pt idx="597">
                  <c:v>7.0224054768995092</c:v>
                </c:pt>
                <c:pt idx="598">
                  <c:v>7.533570950989656</c:v>
                </c:pt>
                <c:pt idx="599">
                  <c:v>8.0617752742160089</c:v>
                </c:pt>
                <c:pt idx="600">
                  <c:v>8.023150213592638</c:v>
                </c:pt>
                <c:pt idx="601">
                  <c:v>4.9204133760792192</c:v>
                </c:pt>
                <c:pt idx="602">
                  <c:v>5.1128057212778142</c:v>
                </c:pt>
                <c:pt idx="603">
                  <c:v>3.2421646328495792</c:v>
                </c:pt>
                <c:pt idx="604">
                  <c:v>8.4735911104556845</c:v>
                </c:pt>
                <c:pt idx="605">
                  <c:v>7.0138899754288131</c:v>
                </c:pt>
                <c:pt idx="606">
                  <c:v>7.3330814867029854</c:v>
                </c:pt>
                <c:pt idx="607">
                  <c:v>8.3461954988097755</c:v>
                </c:pt>
                <c:pt idx="608">
                  <c:v>11.618910680250785</c:v>
                </c:pt>
                <c:pt idx="609">
                  <c:v>7.400640189670721</c:v>
                </c:pt>
                <c:pt idx="610">
                  <c:v>10.803283726437842</c:v>
                </c:pt>
                <c:pt idx="611">
                  <c:v>10.197721494119664</c:v>
                </c:pt>
                <c:pt idx="612">
                  <c:v>6.5174509058335657</c:v>
                </c:pt>
                <c:pt idx="613">
                  <c:v>4.2637149931409422</c:v>
                </c:pt>
                <c:pt idx="614">
                  <c:v>5.0177157302758815</c:v>
                </c:pt>
                <c:pt idx="615">
                  <c:v>5.8426882834093847</c:v>
                </c:pt>
                <c:pt idx="616">
                  <c:v>6.2373025413351115</c:v>
                </c:pt>
                <c:pt idx="617">
                  <c:v>6.8570925600699866</c:v>
                </c:pt>
                <c:pt idx="618">
                  <c:v>7.3259378571635123</c:v>
                </c:pt>
                <c:pt idx="619">
                  <c:v>6.9016616624773137</c:v>
                </c:pt>
                <c:pt idx="620">
                  <c:v>8.2748457460132983</c:v>
                </c:pt>
                <c:pt idx="621">
                  <c:v>6.9954181846943975</c:v>
                </c:pt>
                <c:pt idx="622">
                  <c:v>8.1423859979361737</c:v>
                </c:pt>
                <c:pt idx="623">
                  <c:v>7.3373106599141487</c:v>
                </c:pt>
                <c:pt idx="624">
                  <c:v>7.1298336045073327</c:v>
                </c:pt>
                <c:pt idx="625">
                  <c:v>6.4267314900486818</c:v>
                </c:pt>
                <c:pt idx="626">
                  <c:v>6.0796718129171303</c:v>
                </c:pt>
                <c:pt idx="627">
                  <c:v>3.907499443130678</c:v>
                </c:pt>
                <c:pt idx="628">
                  <c:v>6.6867997673754518</c:v>
                </c:pt>
                <c:pt idx="629">
                  <c:v>10.362492314145653</c:v>
                </c:pt>
                <c:pt idx="630">
                  <c:v>5.0533241734686696</c:v>
                </c:pt>
                <c:pt idx="631">
                  <c:v>9.7746789591829835</c:v>
                </c:pt>
                <c:pt idx="632">
                  <c:v>6.7969046462266869</c:v>
                </c:pt>
                <c:pt idx="633">
                  <c:v>7.5359064423601607</c:v>
                </c:pt>
                <c:pt idx="634">
                  <c:v>9.1305823718069927</c:v>
                </c:pt>
                <c:pt idx="635">
                  <c:v>7.9658655646872338</c:v>
                </c:pt>
                <c:pt idx="636">
                  <c:v>7.8674864108305895</c:v>
                </c:pt>
                <c:pt idx="637">
                  <c:v>7.1120096519854314</c:v>
                </c:pt>
                <c:pt idx="638">
                  <c:v>6.3313503345119866</c:v>
                </c:pt>
                <c:pt idx="639">
                  <c:v>4.9620571360103432</c:v>
                </c:pt>
                <c:pt idx="640">
                  <c:v>6.3707152956802791</c:v>
                </c:pt>
                <c:pt idx="641">
                  <c:v>8.3468544798184823</c:v>
                </c:pt>
                <c:pt idx="642">
                  <c:v>7.1615948452514218</c:v>
                </c:pt>
                <c:pt idx="643">
                  <c:v>6.8053594067218182</c:v>
                </c:pt>
                <c:pt idx="644">
                  <c:v>6.7969046462266869</c:v>
                </c:pt>
                <c:pt idx="645">
                  <c:v>7.7471078331119001</c:v>
                </c:pt>
                <c:pt idx="646">
                  <c:v>6.0654265717906215</c:v>
                </c:pt>
                <c:pt idx="647">
                  <c:v>5.8413758380952361</c:v>
                </c:pt>
                <c:pt idx="648">
                  <c:v>7.2506207816016035</c:v>
                </c:pt>
                <c:pt idx="649">
                  <c:v>4.8465457489312884</c:v>
                </c:pt>
                <c:pt idx="650">
                  <c:v>4.9890868922057434</c:v>
                </c:pt>
                <c:pt idx="651">
                  <c:v>4.772425161580661</c:v>
                </c:pt>
                <c:pt idx="652">
                  <c:v>6.8691748622495856</c:v>
                </c:pt>
                <c:pt idx="653">
                  <c:v>9.2544374341727078</c:v>
                </c:pt>
                <c:pt idx="654">
                  <c:v>4.966932430030174</c:v>
                </c:pt>
                <c:pt idx="655">
                  <c:v>8.6110267021373925</c:v>
                </c:pt>
                <c:pt idx="656">
                  <c:v>8.9797200112175553</c:v>
                </c:pt>
                <c:pt idx="657">
                  <c:v>7.4547353767756555</c:v>
                </c:pt>
                <c:pt idx="658">
                  <c:v>7.3763091480802778</c:v>
                </c:pt>
                <c:pt idx="659">
                  <c:v>4.8934473876461038</c:v>
                </c:pt>
                <c:pt idx="660">
                  <c:v>9.2922592090574376</c:v>
                </c:pt>
                <c:pt idx="661">
                  <c:v>6.1277084985617334</c:v>
                </c:pt>
                <c:pt idx="662">
                  <c:v>4.9041765361731748</c:v>
                </c:pt>
                <c:pt idx="663">
                  <c:v>6.3067256194538004</c:v>
                </c:pt>
                <c:pt idx="664">
                  <c:v>7.7560263388439994</c:v>
                </c:pt>
                <c:pt idx="665">
                  <c:v>8.3973009646278225</c:v>
                </c:pt>
                <c:pt idx="666">
                  <c:v>7.4687836269346288</c:v>
                </c:pt>
                <c:pt idx="667">
                  <c:v>8.3667518396528067</c:v>
                </c:pt>
                <c:pt idx="668">
                  <c:v>9.2357533358318449</c:v>
                </c:pt>
                <c:pt idx="669">
                  <c:v>7.0655934368334847</c:v>
                </c:pt>
                <c:pt idx="670">
                  <c:v>8.1725311422848588</c:v>
                </c:pt>
                <c:pt idx="671">
                  <c:v>8.5658382814271814</c:v>
                </c:pt>
                <c:pt idx="672">
                  <c:v>8.9827394722008727</c:v>
                </c:pt>
                <c:pt idx="673">
                  <c:v>5.4079958148767266</c:v>
                </c:pt>
                <c:pt idx="674">
                  <c:v>5.5945122642860268</c:v>
                </c:pt>
                <c:pt idx="675">
                  <c:v>4.6915022798461328</c:v>
                </c:pt>
                <c:pt idx="676">
                  <c:v>8.4930339447178351</c:v>
                </c:pt>
                <c:pt idx="677">
                  <c:v>9.59706320646686</c:v>
                </c:pt>
                <c:pt idx="678">
                  <c:v>6.2956935241969019</c:v>
                </c:pt>
                <c:pt idx="679">
                  <c:v>11.427867682985694</c:v>
                </c:pt>
                <c:pt idx="680">
                  <c:v>12.085788921862971</c:v>
                </c:pt>
                <c:pt idx="681">
                  <c:v>7.346560206507057</c:v>
                </c:pt>
                <c:pt idx="682">
                  <c:v>9.0161538767700886</c:v>
                </c:pt>
                <c:pt idx="683">
                  <c:v>8.2656933355807141</c:v>
                </c:pt>
                <c:pt idx="684">
                  <c:v>7.0018482634934083</c:v>
                </c:pt>
                <c:pt idx="685">
                  <c:v>5.2349319258244407</c:v>
                </c:pt>
                <c:pt idx="686">
                  <c:v>4.5504310206022272</c:v>
                </c:pt>
                <c:pt idx="687">
                  <c:v>4.3966218253071299</c:v>
                </c:pt>
                <c:pt idx="688">
                  <c:v>4.8044570464952354</c:v>
                </c:pt>
                <c:pt idx="689">
                  <c:v>8.3266750245947563</c:v>
                </c:pt>
                <c:pt idx="690">
                  <c:v>8.6167498473003441</c:v>
                </c:pt>
                <c:pt idx="691">
                  <c:v>10.039510162510602</c:v>
                </c:pt>
                <c:pt idx="692">
                  <c:v>11.56229365318708</c:v>
                </c:pt>
                <c:pt idx="693">
                  <c:v>7.1519997666944191</c:v>
                </c:pt>
                <c:pt idx="694">
                  <c:v>8.6607289030932009</c:v>
                </c:pt>
                <c:pt idx="695">
                  <c:v>6.0136918676656999</c:v>
                </c:pt>
                <c:pt idx="696">
                  <c:v>6.4889112273133556</c:v>
                </c:pt>
                <c:pt idx="697">
                  <c:v>4.7174067646471283</c:v>
                </c:pt>
                <c:pt idx="698">
                  <c:v>4.5306821604988556</c:v>
                </c:pt>
                <c:pt idx="699">
                  <c:v>4.3499809306779174</c:v>
                </c:pt>
                <c:pt idx="700">
                  <c:v>5.4848318391575255</c:v>
                </c:pt>
                <c:pt idx="701">
                  <c:v>9.556760791321242</c:v>
                </c:pt>
                <c:pt idx="702">
                  <c:v>5.6357056608836587</c:v>
                </c:pt>
                <c:pt idx="703">
                  <c:v>10.834003772493457</c:v>
                </c:pt>
                <c:pt idx="704">
                  <c:v>10.293950945676347</c:v>
                </c:pt>
                <c:pt idx="705">
                  <c:v>6.2522016811915408</c:v>
                </c:pt>
                <c:pt idx="706">
                  <c:v>7.7443627713373999</c:v>
                </c:pt>
                <c:pt idx="707">
                  <c:v>5.5446290617889105</c:v>
                </c:pt>
                <c:pt idx="708">
                  <c:v>6.873765366661746</c:v>
                </c:pt>
                <c:pt idx="709">
                  <c:v>4.0987374926369995</c:v>
                </c:pt>
                <c:pt idx="710">
                  <c:v>3.4733973735973835</c:v>
                </c:pt>
                <c:pt idx="711">
                  <c:v>3.2676424481147683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FE0-465D-AE5B-14D52FF28C89}"/>
            </c:ext>
          </c:extLst>
        </c:ser>
        <c:ser>
          <c:idx val="1"/>
          <c:order val="3"/>
          <c:tx>
            <c:v>Decay line</c:v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'Exercise 4 solution'!$E$30:$E$31</c:f>
              <c:numCache>
                <c:formatCode>m/d/yyyy</c:formatCode>
                <c:ptCount val="2"/>
                <c:pt idx="0">
                  <c:v>41061</c:v>
                </c:pt>
                <c:pt idx="1">
                  <c:v>18415</c:v>
                </c:pt>
              </c:numCache>
            </c:numRef>
          </c:xVal>
          <c:yVal>
            <c:numRef>
              <c:f>'Exercise 4 solution'!$F$30:$F$31</c:f>
              <c:numCache>
                <c:formatCode>0</c:formatCode>
                <c:ptCount val="2"/>
                <c:pt idx="0" formatCode="General">
                  <c:v>4.5</c:v>
                </c:pt>
                <c:pt idx="1">
                  <c:v>147.27742869638899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FE0-465D-AE5B-14D52FF28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2255136"/>
        <c:axId val="662253888"/>
      </c:scatterChart>
      <c:valAx>
        <c:axId val="662255136"/>
        <c:scaling>
          <c:orientation val="minMax"/>
          <c:min val="15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112074831057718"/>
              <c:y val="0.889171916555252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2253888"/>
        <c:crosses val="autoZero"/>
        <c:crossBetween val="midCat"/>
      </c:valAx>
      <c:valAx>
        <c:axId val="662253888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/>
                  <a:t>Atmospheric </a:t>
                </a:r>
                <a:r>
                  <a:rPr lang="en-US" baseline="30000"/>
                  <a:t>3</a:t>
                </a:r>
                <a:r>
                  <a:rPr lang="en-US" baseline="0"/>
                  <a:t>H (TU)</a:t>
                </a:r>
                <a:endParaRPr lang="en-US" baseline="30000"/>
              </a:p>
            </c:rich>
          </c:tx>
          <c:layout>
            <c:manualLayout>
              <c:xMode val="edge"/>
              <c:yMode val="edge"/>
              <c:x val="2.6723486504649771E-2"/>
              <c:y val="0.284696078264479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22551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754772872615586"/>
          <c:y val="5.5161273516676435E-2"/>
          <c:w val="0.26546699401825952"/>
          <c:h val="0.180247835725269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62802701682958"/>
          <c:y val="3.9331279209393624E-2"/>
          <c:w val="0.79346625282760797"/>
          <c:h val="0.76336422815381266"/>
        </c:manualLayout>
      </c:layout>
      <c:scatterChart>
        <c:scatterStyle val="lineMarker"/>
        <c:varyColors val="0"/>
        <c:ser>
          <c:idx val="0"/>
          <c:order val="0"/>
          <c:tx>
            <c:v>Annual precip-weighted</c:v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'Exercise 4 solution'!$Z$2:$Z$71</c:f>
              <c:numCache>
                <c:formatCode>m/d/yyyy</c:formatCode>
                <c:ptCount val="70"/>
                <c:pt idx="0">
                  <c:v>19511</c:v>
                </c:pt>
                <c:pt idx="1">
                  <c:v>19876</c:v>
                </c:pt>
                <c:pt idx="2">
                  <c:v>20241</c:v>
                </c:pt>
                <c:pt idx="3">
                  <c:v>20607</c:v>
                </c:pt>
                <c:pt idx="4">
                  <c:v>20972</c:v>
                </c:pt>
                <c:pt idx="5">
                  <c:v>21337</c:v>
                </c:pt>
                <c:pt idx="6">
                  <c:v>21702</c:v>
                </c:pt>
                <c:pt idx="7">
                  <c:v>22068</c:v>
                </c:pt>
                <c:pt idx="8">
                  <c:v>22433</c:v>
                </c:pt>
                <c:pt idx="9">
                  <c:v>22798</c:v>
                </c:pt>
                <c:pt idx="10">
                  <c:v>23163</c:v>
                </c:pt>
                <c:pt idx="11">
                  <c:v>23529</c:v>
                </c:pt>
                <c:pt idx="12">
                  <c:v>23894</c:v>
                </c:pt>
                <c:pt idx="13">
                  <c:v>24259</c:v>
                </c:pt>
                <c:pt idx="14">
                  <c:v>24624</c:v>
                </c:pt>
                <c:pt idx="15">
                  <c:v>24990</c:v>
                </c:pt>
                <c:pt idx="16">
                  <c:v>25355</c:v>
                </c:pt>
                <c:pt idx="17">
                  <c:v>25720</c:v>
                </c:pt>
                <c:pt idx="18">
                  <c:v>26085</c:v>
                </c:pt>
                <c:pt idx="19">
                  <c:v>26451</c:v>
                </c:pt>
                <c:pt idx="20">
                  <c:v>26816</c:v>
                </c:pt>
                <c:pt idx="21">
                  <c:v>27181</c:v>
                </c:pt>
                <c:pt idx="22">
                  <c:v>27546</c:v>
                </c:pt>
                <c:pt idx="23">
                  <c:v>27912</c:v>
                </c:pt>
                <c:pt idx="24">
                  <c:v>28277</c:v>
                </c:pt>
                <c:pt idx="25">
                  <c:v>28642</c:v>
                </c:pt>
                <c:pt idx="26">
                  <c:v>29007</c:v>
                </c:pt>
                <c:pt idx="27">
                  <c:v>29373</c:v>
                </c:pt>
                <c:pt idx="28">
                  <c:v>29738</c:v>
                </c:pt>
                <c:pt idx="29">
                  <c:v>30103</c:v>
                </c:pt>
                <c:pt idx="30">
                  <c:v>30468</c:v>
                </c:pt>
                <c:pt idx="31">
                  <c:v>30834</c:v>
                </c:pt>
                <c:pt idx="32">
                  <c:v>31199</c:v>
                </c:pt>
                <c:pt idx="33">
                  <c:v>31564</c:v>
                </c:pt>
                <c:pt idx="34">
                  <c:v>31929</c:v>
                </c:pt>
                <c:pt idx="35">
                  <c:v>32295</c:v>
                </c:pt>
                <c:pt idx="36">
                  <c:v>32660</c:v>
                </c:pt>
                <c:pt idx="37">
                  <c:v>33025</c:v>
                </c:pt>
                <c:pt idx="38">
                  <c:v>33390</c:v>
                </c:pt>
                <c:pt idx="39">
                  <c:v>33756</c:v>
                </c:pt>
                <c:pt idx="40">
                  <c:v>34121</c:v>
                </c:pt>
                <c:pt idx="41">
                  <c:v>34486</c:v>
                </c:pt>
                <c:pt idx="42">
                  <c:v>34851</c:v>
                </c:pt>
                <c:pt idx="43">
                  <c:v>35217</c:v>
                </c:pt>
                <c:pt idx="44">
                  <c:v>35582</c:v>
                </c:pt>
                <c:pt idx="45">
                  <c:v>35947</c:v>
                </c:pt>
                <c:pt idx="46">
                  <c:v>36312</c:v>
                </c:pt>
                <c:pt idx="47">
                  <c:v>36678</c:v>
                </c:pt>
                <c:pt idx="48">
                  <c:v>37043</c:v>
                </c:pt>
                <c:pt idx="49">
                  <c:v>37408</c:v>
                </c:pt>
                <c:pt idx="50">
                  <c:v>37773</c:v>
                </c:pt>
                <c:pt idx="51">
                  <c:v>38139</c:v>
                </c:pt>
                <c:pt idx="52">
                  <c:v>38504</c:v>
                </c:pt>
                <c:pt idx="53">
                  <c:v>38869</c:v>
                </c:pt>
                <c:pt idx="54">
                  <c:v>39234</c:v>
                </c:pt>
                <c:pt idx="55">
                  <c:v>39600</c:v>
                </c:pt>
                <c:pt idx="56">
                  <c:v>39965</c:v>
                </c:pt>
                <c:pt idx="57">
                  <c:v>40330</c:v>
                </c:pt>
                <c:pt idx="58">
                  <c:v>40695</c:v>
                </c:pt>
                <c:pt idx="59">
                  <c:v>41061</c:v>
                </c:pt>
              </c:numCache>
            </c:numRef>
          </c:xVal>
          <c:yVal>
            <c:numRef>
              <c:f>'Exercise 4 solution'!$U$2:$U$71</c:f>
              <c:numCache>
                <c:formatCode>0.0</c:formatCode>
                <c:ptCount val="70"/>
                <c:pt idx="0">
                  <c:v>10.164859087212772</c:v>
                </c:pt>
                <c:pt idx="1">
                  <c:v>240.18960805361496</c:v>
                </c:pt>
                <c:pt idx="2">
                  <c:v>48.796421866969204</c:v>
                </c:pt>
                <c:pt idx="3">
                  <c:v>163.47789736017739</c:v>
                </c:pt>
                <c:pt idx="4">
                  <c:v>104.02263221052674</c:v>
                </c:pt>
                <c:pt idx="5">
                  <c:v>456.28748852948229</c:v>
                </c:pt>
                <c:pt idx="6">
                  <c:v>477.41304507561705</c:v>
                </c:pt>
                <c:pt idx="7">
                  <c:v>140.73209413757908</c:v>
                </c:pt>
                <c:pt idx="8">
                  <c:v>146.75760825654743</c:v>
                </c:pt>
                <c:pt idx="9">
                  <c:v>817.91551574311814</c:v>
                </c:pt>
                <c:pt idx="10">
                  <c:v>2280.5484693877547</c:v>
                </c:pt>
                <c:pt idx="11">
                  <c:v>1747.335307179867</c:v>
                </c:pt>
                <c:pt idx="12">
                  <c:v>677.4701767347533</c:v>
                </c:pt>
                <c:pt idx="13">
                  <c:v>483.3401015228427</c:v>
                </c:pt>
                <c:pt idx="14">
                  <c:v>270.21651716671818</c:v>
                </c:pt>
                <c:pt idx="15">
                  <c:v>197.47330347915951</c:v>
                </c:pt>
                <c:pt idx="16">
                  <c:v>209.75161402822263</c:v>
                </c:pt>
                <c:pt idx="17">
                  <c:v>171.7568893528184</c:v>
                </c:pt>
                <c:pt idx="18">
                  <c:v>169.89175369103353</c:v>
                </c:pt>
                <c:pt idx="19">
                  <c:v>81.781611442861745</c:v>
                </c:pt>
                <c:pt idx="20">
                  <c:v>56.190308594746242</c:v>
                </c:pt>
                <c:pt idx="21">
                  <c:v>78.021518862002793</c:v>
                </c:pt>
                <c:pt idx="22">
                  <c:v>54.990050762307398</c:v>
                </c:pt>
                <c:pt idx="23">
                  <c:v>48.822722381528294</c:v>
                </c:pt>
                <c:pt idx="24">
                  <c:v>50.300591891092047</c:v>
                </c:pt>
                <c:pt idx="25">
                  <c:v>59.816086671043983</c:v>
                </c:pt>
                <c:pt idx="26">
                  <c:v>36.002435677530016</c:v>
                </c:pt>
                <c:pt idx="27">
                  <c:v>31.514602587800361</c:v>
                </c:pt>
                <c:pt idx="28">
                  <c:v>37.989685961419042</c:v>
                </c:pt>
                <c:pt idx="29">
                  <c:v>27.86447688501962</c:v>
                </c:pt>
                <c:pt idx="30">
                  <c:v>20.489100769622848</c:v>
                </c:pt>
                <c:pt idx="31">
                  <c:v>17.500027903447997</c:v>
                </c:pt>
                <c:pt idx="32">
                  <c:v>16.106470397929471</c:v>
                </c:pt>
                <c:pt idx="33">
                  <c:v>13.823142100229612</c:v>
                </c:pt>
                <c:pt idx="34">
                  <c:v>14.354651976977713</c:v>
                </c:pt>
                <c:pt idx="35">
                  <c:v>14.090889739158476</c:v>
                </c:pt>
                <c:pt idx="36">
                  <c:v>17.062556789873184</c:v>
                </c:pt>
                <c:pt idx="37">
                  <c:v>13.591366461710159</c:v>
                </c:pt>
                <c:pt idx="38">
                  <c:v>11.15454705268219</c:v>
                </c:pt>
                <c:pt idx="39">
                  <c:v>11.95730038678207</c:v>
                </c:pt>
                <c:pt idx="40">
                  <c:v>12.690498441526346</c:v>
                </c:pt>
                <c:pt idx="41">
                  <c:v>10.819416238818111</c:v>
                </c:pt>
                <c:pt idx="42">
                  <c:v>12.100414529112399</c:v>
                </c:pt>
                <c:pt idx="43">
                  <c:v>11.900892795090925</c:v>
                </c:pt>
                <c:pt idx="44">
                  <c:v>10.321423912936185</c:v>
                </c:pt>
                <c:pt idx="45">
                  <c:v>9.8775985207326951</c:v>
                </c:pt>
                <c:pt idx="46">
                  <c:v>9.3937103341967934</c:v>
                </c:pt>
                <c:pt idx="47">
                  <c:v>7.2682820161573103</c:v>
                </c:pt>
                <c:pt idx="48">
                  <c:v>8.0684940437397721</c:v>
                </c:pt>
                <c:pt idx="49">
                  <c:v>7.6281581946828689</c:v>
                </c:pt>
                <c:pt idx="50">
                  <c:v>7.6054934493161568</c:v>
                </c:pt>
                <c:pt idx="51">
                  <c:v>8.172345055376832</c:v>
                </c:pt>
                <c:pt idx="52">
                  <c:v>7.1443422096691096</c:v>
                </c:pt>
                <c:pt idx="53">
                  <c:v>7.4124926156548296</c:v>
                </c:pt>
                <c:pt idx="54">
                  <c:v>6.4288090288373914</c:v>
                </c:pt>
                <c:pt idx="55">
                  <c:v>7.4806739659036738</c:v>
                </c:pt>
                <c:pt idx="56">
                  <c:v>7.1555536381534477</c:v>
                </c:pt>
                <c:pt idx="57">
                  <c:v>8.3258970696271106</c:v>
                </c:pt>
                <c:pt idx="58">
                  <c:v>7.764194233963587</c:v>
                </c:pt>
                <c:pt idx="59">
                  <c:v>7.6477600094351565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548-4972-937F-95CEA815D8EE}"/>
            </c:ext>
          </c:extLst>
        </c:ser>
        <c:ser>
          <c:idx val="3"/>
          <c:order val="1"/>
          <c:tx>
            <c:v>Annual mean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'Exercise 4 solution'!$Z$2:$Z$61</c:f>
              <c:numCache>
                <c:formatCode>m/d/yyyy</c:formatCode>
                <c:ptCount val="60"/>
                <c:pt idx="0">
                  <c:v>19511</c:v>
                </c:pt>
                <c:pt idx="1">
                  <c:v>19876</c:v>
                </c:pt>
                <c:pt idx="2">
                  <c:v>20241</c:v>
                </c:pt>
                <c:pt idx="3">
                  <c:v>20607</c:v>
                </c:pt>
                <c:pt idx="4">
                  <c:v>20972</c:v>
                </c:pt>
                <c:pt idx="5">
                  <c:v>21337</c:v>
                </c:pt>
                <c:pt idx="6">
                  <c:v>21702</c:v>
                </c:pt>
                <c:pt idx="7">
                  <c:v>22068</c:v>
                </c:pt>
                <c:pt idx="8">
                  <c:v>22433</c:v>
                </c:pt>
                <c:pt idx="9">
                  <c:v>22798</c:v>
                </c:pt>
                <c:pt idx="10">
                  <c:v>23163</c:v>
                </c:pt>
                <c:pt idx="11">
                  <c:v>23529</c:v>
                </c:pt>
                <c:pt idx="12">
                  <c:v>23894</c:v>
                </c:pt>
                <c:pt idx="13">
                  <c:v>24259</c:v>
                </c:pt>
                <c:pt idx="14">
                  <c:v>24624</c:v>
                </c:pt>
                <c:pt idx="15">
                  <c:v>24990</c:v>
                </c:pt>
                <c:pt idx="16">
                  <c:v>25355</c:v>
                </c:pt>
                <c:pt idx="17">
                  <c:v>25720</c:v>
                </c:pt>
                <c:pt idx="18">
                  <c:v>26085</c:v>
                </c:pt>
                <c:pt idx="19">
                  <c:v>26451</c:v>
                </c:pt>
                <c:pt idx="20">
                  <c:v>26816</c:v>
                </c:pt>
                <c:pt idx="21">
                  <c:v>27181</c:v>
                </c:pt>
                <c:pt idx="22">
                  <c:v>27546</c:v>
                </c:pt>
                <c:pt idx="23">
                  <c:v>27912</c:v>
                </c:pt>
                <c:pt idx="24">
                  <c:v>28277</c:v>
                </c:pt>
                <c:pt idx="25">
                  <c:v>28642</c:v>
                </c:pt>
                <c:pt idx="26">
                  <c:v>29007</c:v>
                </c:pt>
                <c:pt idx="27">
                  <c:v>29373</c:v>
                </c:pt>
                <c:pt idx="28">
                  <c:v>29738</c:v>
                </c:pt>
                <c:pt idx="29">
                  <c:v>30103</c:v>
                </c:pt>
                <c:pt idx="30">
                  <c:v>30468</c:v>
                </c:pt>
                <c:pt idx="31">
                  <c:v>30834</c:v>
                </c:pt>
                <c:pt idx="32">
                  <c:v>31199</c:v>
                </c:pt>
                <c:pt idx="33">
                  <c:v>31564</c:v>
                </c:pt>
                <c:pt idx="34">
                  <c:v>31929</c:v>
                </c:pt>
                <c:pt idx="35">
                  <c:v>32295</c:v>
                </c:pt>
                <c:pt idx="36">
                  <c:v>32660</c:v>
                </c:pt>
                <c:pt idx="37">
                  <c:v>33025</c:v>
                </c:pt>
                <c:pt idx="38">
                  <c:v>33390</c:v>
                </c:pt>
                <c:pt idx="39">
                  <c:v>33756</c:v>
                </c:pt>
                <c:pt idx="40">
                  <c:v>34121</c:v>
                </c:pt>
                <c:pt idx="41">
                  <c:v>34486</c:v>
                </c:pt>
                <c:pt idx="42">
                  <c:v>34851</c:v>
                </c:pt>
                <c:pt idx="43">
                  <c:v>35217</c:v>
                </c:pt>
                <c:pt idx="44">
                  <c:v>35582</c:v>
                </c:pt>
                <c:pt idx="45">
                  <c:v>35947</c:v>
                </c:pt>
                <c:pt idx="46">
                  <c:v>36312</c:v>
                </c:pt>
                <c:pt idx="47">
                  <c:v>36678</c:v>
                </c:pt>
                <c:pt idx="48">
                  <c:v>37043</c:v>
                </c:pt>
                <c:pt idx="49">
                  <c:v>37408</c:v>
                </c:pt>
                <c:pt idx="50">
                  <c:v>37773</c:v>
                </c:pt>
                <c:pt idx="51">
                  <c:v>38139</c:v>
                </c:pt>
                <c:pt idx="52">
                  <c:v>38504</c:v>
                </c:pt>
                <c:pt idx="53">
                  <c:v>38869</c:v>
                </c:pt>
                <c:pt idx="54">
                  <c:v>39234</c:v>
                </c:pt>
                <c:pt idx="55">
                  <c:v>39600</c:v>
                </c:pt>
                <c:pt idx="56">
                  <c:v>39965</c:v>
                </c:pt>
                <c:pt idx="57">
                  <c:v>40330</c:v>
                </c:pt>
                <c:pt idx="58">
                  <c:v>40695</c:v>
                </c:pt>
                <c:pt idx="59">
                  <c:v>41061</c:v>
                </c:pt>
              </c:numCache>
            </c:numRef>
          </c:xVal>
          <c:yVal>
            <c:numRef>
              <c:f>'Exercise 4 solution'!$V$2:$V$61</c:f>
              <c:numCache>
                <c:formatCode>0.0</c:formatCode>
                <c:ptCount val="60"/>
                <c:pt idx="0">
                  <c:v>22.545454415400901</c:v>
                </c:pt>
                <c:pt idx="1">
                  <c:v>228.06365613158704</c:v>
                </c:pt>
                <c:pt idx="2">
                  <c:v>36.274241522724779</c:v>
                </c:pt>
                <c:pt idx="3">
                  <c:v>113.62438756623901</c:v>
                </c:pt>
                <c:pt idx="4">
                  <c:v>95.017199421362193</c:v>
                </c:pt>
                <c:pt idx="5">
                  <c:v>387.26856654787963</c:v>
                </c:pt>
                <c:pt idx="6">
                  <c:v>404.82569118810829</c:v>
                </c:pt>
                <c:pt idx="7">
                  <c:v>114.8984221330192</c:v>
                </c:pt>
                <c:pt idx="8">
                  <c:v>163.95652563295971</c:v>
                </c:pt>
                <c:pt idx="9">
                  <c:v>769.37749441668075</c:v>
                </c:pt>
                <c:pt idx="10">
                  <c:v>1870.8333333333333</c:v>
                </c:pt>
                <c:pt idx="11">
                  <c:v>1638.3333333333333</c:v>
                </c:pt>
                <c:pt idx="12">
                  <c:v>628.0980496844212</c:v>
                </c:pt>
                <c:pt idx="13">
                  <c:v>477.5</c:v>
                </c:pt>
                <c:pt idx="14">
                  <c:v>259.58333333333331</c:v>
                </c:pt>
                <c:pt idx="15">
                  <c:v>212.5</c:v>
                </c:pt>
                <c:pt idx="16">
                  <c:v>180.83111342428154</c:v>
                </c:pt>
                <c:pt idx="17">
                  <c:v>164.79166666666666</c:v>
                </c:pt>
                <c:pt idx="18">
                  <c:v>165.47499999999999</c:v>
                </c:pt>
                <c:pt idx="19">
                  <c:v>81.487215954937639</c:v>
                </c:pt>
                <c:pt idx="20">
                  <c:v>59.483333333333341</c:v>
                </c:pt>
                <c:pt idx="21">
                  <c:v>74.419270650298003</c:v>
                </c:pt>
                <c:pt idx="22">
                  <c:v>52.655270877770818</c:v>
                </c:pt>
                <c:pt idx="23">
                  <c:v>44.140918414878875</c:v>
                </c:pt>
                <c:pt idx="24">
                  <c:v>48.474999999999994</c:v>
                </c:pt>
                <c:pt idx="25">
                  <c:v>61.79999999999999</c:v>
                </c:pt>
                <c:pt idx="26">
                  <c:v>36.725000000000001</c:v>
                </c:pt>
                <c:pt idx="27">
                  <c:v>33.208333333333336</c:v>
                </c:pt>
                <c:pt idx="28">
                  <c:v>36.063862046397816</c:v>
                </c:pt>
                <c:pt idx="29">
                  <c:v>32.357846508466757</c:v>
                </c:pt>
                <c:pt idx="30">
                  <c:v>20.723575948805504</c:v>
                </c:pt>
                <c:pt idx="31">
                  <c:v>18.391959395072156</c:v>
                </c:pt>
                <c:pt idx="32">
                  <c:v>15.183333333333335</c:v>
                </c:pt>
                <c:pt idx="33">
                  <c:v>13.605586816508781</c:v>
                </c:pt>
                <c:pt idx="34">
                  <c:v>13.311305427167575</c:v>
                </c:pt>
                <c:pt idx="35">
                  <c:v>12.870349541484087</c:v>
                </c:pt>
                <c:pt idx="36">
                  <c:v>14.346588359736751</c:v>
                </c:pt>
                <c:pt idx="37">
                  <c:v>11.735195303736655</c:v>
                </c:pt>
                <c:pt idx="38">
                  <c:v>10.948259208574967</c:v>
                </c:pt>
                <c:pt idx="39">
                  <c:v>10.430859173882951</c:v>
                </c:pt>
                <c:pt idx="40">
                  <c:v>12.191319099025918</c:v>
                </c:pt>
                <c:pt idx="41">
                  <c:v>11.369233671296785</c:v>
                </c:pt>
                <c:pt idx="42">
                  <c:v>10.925239471982993</c:v>
                </c:pt>
                <c:pt idx="43">
                  <c:v>10.554731901136213</c:v>
                </c:pt>
                <c:pt idx="44">
                  <c:v>9.7322482432535669</c:v>
                </c:pt>
                <c:pt idx="45">
                  <c:v>9.5413077864094227</c:v>
                </c:pt>
                <c:pt idx="46">
                  <c:v>8.561413082622968</c:v>
                </c:pt>
                <c:pt idx="47">
                  <c:v>7.3371500028405308</c:v>
                </c:pt>
                <c:pt idx="48">
                  <c:v>7.4835396458374506</c:v>
                </c:pt>
                <c:pt idx="49">
                  <c:v>7.1060593901544102</c:v>
                </c:pt>
                <c:pt idx="50">
                  <c:v>7.4204096014048844</c:v>
                </c:pt>
                <c:pt idx="51">
                  <c:v>7.7357403395446704</c:v>
                </c:pt>
                <c:pt idx="52">
                  <c:v>6.8013076300173125</c:v>
                </c:pt>
                <c:pt idx="53">
                  <c:v>7.4649548143826818</c:v>
                </c:pt>
                <c:pt idx="54">
                  <c:v>6.4161681250846456</c:v>
                </c:pt>
                <c:pt idx="55">
                  <c:v>7.0863877679629654</c:v>
                </c:pt>
                <c:pt idx="56">
                  <c:v>7.4754440664705326</c:v>
                </c:pt>
                <c:pt idx="57">
                  <c:v>7.8093073111929456</c:v>
                </c:pt>
                <c:pt idx="58">
                  <c:v>7.1052572795565476</c:v>
                </c:pt>
                <c:pt idx="59">
                  <c:v>6.5883324337384153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548-4972-937F-95CEA815D8EE}"/>
            </c:ext>
          </c:extLst>
        </c:ser>
        <c:ser>
          <c:idx val="2"/>
          <c:order val="2"/>
          <c:tx>
            <c:v>Monthly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alpha val="10000"/>
                </a:schemeClr>
              </a:solidFill>
              <a:ln w="9525">
                <a:solidFill>
                  <a:schemeClr val="accent1">
                    <a:alpha val="20000"/>
                  </a:schemeClr>
                </a:solidFill>
              </a:ln>
              <a:effectLst/>
            </c:spPr>
          </c:marker>
          <c:xVal>
            <c:numRef>
              <c:f>'Exercise 4 solution'!$AB$2:$AB$713</c:f>
              <c:numCache>
                <c:formatCode>m/d/yyyy</c:formatCode>
                <c:ptCount val="712"/>
                <c:pt idx="0">
                  <c:v>19586</c:v>
                </c:pt>
                <c:pt idx="1">
                  <c:v>19617</c:v>
                </c:pt>
                <c:pt idx="2">
                  <c:v>19647</c:v>
                </c:pt>
                <c:pt idx="3">
                  <c:v>19678</c:v>
                </c:pt>
                <c:pt idx="4">
                  <c:v>19708</c:v>
                </c:pt>
                <c:pt idx="5">
                  <c:v>19739</c:v>
                </c:pt>
                <c:pt idx="6">
                  <c:v>19798</c:v>
                </c:pt>
                <c:pt idx="7">
                  <c:v>19829</c:v>
                </c:pt>
                <c:pt idx="8">
                  <c:v>19859</c:v>
                </c:pt>
                <c:pt idx="9">
                  <c:v>19890</c:v>
                </c:pt>
                <c:pt idx="10">
                  <c:v>19920</c:v>
                </c:pt>
                <c:pt idx="11">
                  <c:v>19951</c:v>
                </c:pt>
                <c:pt idx="12">
                  <c:v>19982</c:v>
                </c:pt>
                <c:pt idx="13">
                  <c:v>20012</c:v>
                </c:pt>
                <c:pt idx="14">
                  <c:v>20043</c:v>
                </c:pt>
                <c:pt idx="15">
                  <c:v>20073</c:v>
                </c:pt>
                <c:pt idx="16">
                  <c:v>20104</c:v>
                </c:pt>
                <c:pt idx="17">
                  <c:v>20135</c:v>
                </c:pt>
                <c:pt idx="18">
                  <c:v>20163</c:v>
                </c:pt>
                <c:pt idx="19">
                  <c:v>20194</c:v>
                </c:pt>
                <c:pt idx="20">
                  <c:v>20224</c:v>
                </c:pt>
                <c:pt idx="21">
                  <c:v>20255</c:v>
                </c:pt>
                <c:pt idx="22">
                  <c:v>20285</c:v>
                </c:pt>
                <c:pt idx="23">
                  <c:v>20316</c:v>
                </c:pt>
                <c:pt idx="24">
                  <c:v>20347</c:v>
                </c:pt>
                <c:pt idx="25">
                  <c:v>20377</c:v>
                </c:pt>
                <c:pt idx="26">
                  <c:v>20408</c:v>
                </c:pt>
                <c:pt idx="27">
                  <c:v>20438</c:v>
                </c:pt>
                <c:pt idx="28">
                  <c:v>20469</c:v>
                </c:pt>
                <c:pt idx="29">
                  <c:v>20500</c:v>
                </c:pt>
                <c:pt idx="30">
                  <c:v>20529</c:v>
                </c:pt>
                <c:pt idx="31">
                  <c:v>20560</c:v>
                </c:pt>
                <c:pt idx="32">
                  <c:v>20590</c:v>
                </c:pt>
                <c:pt idx="33">
                  <c:v>20621</c:v>
                </c:pt>
                <c:pt idx="34">
                  <c:v>20651</c:v>
                </c:pt>
                <c:pt idx="35">
                  <c:v>20682</c:v>
                </c:pt>
                <c:pt idx="36">
                  <c:v>20713</c:v>
                </c:pt>
                <c:pt idx="37">
                  <c:v>20743</c:v>
                </c:pt>
                <c:pt idx="38">
                  <c:v>20774</c:v>
                </c:pt>
                <c:pt idx="39">
                  <c:v>20804</c:v>
                </c:pt>
                <c:pt idx="40">
                  <c:v>20835</c:v>
                </c:pt>
                <c:pt idx="41">
                  <c:v>20866</c:v>
                </c:pt>
                <c:pt idx="42">
                  <c:v>20894</c:v>
                </c:pt>
                <c:pt idx="43">
                  <c:v>20925</c:v>
                </c:pt>
                <c:pt idx="44">
                  <c:v>20955</c:v>
                </c:pt>
                <c:pt idx="45">
                  <c:v>20986</c:v>
                </c:pt>
                <c:pt idx="46">
                  <c:v>21016</c:v>
                </c:pt>
                <c:pt idx="47">
                  <c:v>21047</c:v>
                </c:pt>
                <c:pt idx="48">
                  <c:v>21078</c:v>
                </c:pt>
                <c:pt idx="49">
                  <c:v>21108</c:v>
                </c:pt>
                <c:pt idx="50">
                  <c:v>21139</c:v>
                </c:pt>
                <c:pt idx="51">
                  <c:v>21169</c:v>
                </c:pt>
                <c:pt idx="52">
                  <c:v>21200</c:v>
                </c:pt>
                <c:pt idx="53">
                  <c:v>21231</c:v>
                </c:pt>
                <c:pt idx="54">
                  <c:v>21259</c:v>
                </c:pt>
                <c:pt idx="55">
                  <c:v>21290</c:v>
                </c:pt>
                <c:pt idx="56">
                  <c:v>21320</c:v>
                </c:pt>
                <c:pt idx="57">
                  <c:v>21351</c:v>
                </c:pt>
                <c:pt idx="58">
                  <c:v>21381</c:v>
                </c:pt>
                <c:pt idx="59">
                  <c:v>21412</c:v>
                </c:pt>
                <c:pt idx="60">
                  <c:v>21443</c:v>
                </c:pt>
                <c:pt idx="61">
                  <c:v>21473</c:v>
                </c:pt>
                <c:pt idx="62">
                  <c:v>21504</c:v>
                </c:pt>
                <c:pt idx="63">
                  <c:v>21534</c:v>
                </c:pt>
                <c:pt idx="64">
                  <c:v>21565</c:v>
                </c:pt>
                <c:pt idx="65">
                  <c:v>21596</c:v>
                </c:pt>
                <c:pt idx="66">
                  <c:v>21624</c:v>
                </c:pt>
                <c:pt idx="67">
                  <c:v>21655</c:v>
                </c:pt>
                <c:pt idx="68">
                  <c:v>21685</c:v>
                </c:pt>
                <c:pt idx="69">
                  <c:v>21716</c:v>
                </c:pt>
                <c:pt idx="70">
                  <c:v>21746</c:v>
                </c:pt>
                <c:pt idx="71">
                  <c:v>21777</c:v>
                </c:pt>
                <c:pt idx="72">
                  <c:v>21808</c:v>
                </c:pt>
                <c:pt idx="73">
                  <c:v>21838</c:v>
                </c:pt>
                <c:pt idx="74">
                  <c:v>21869</c:v>
                </c:pt>
                <c:pt idx="75">
                  <c:v>21899</c:v>
                </c:pt>
                <c:pt idx="76">
                  <c:v>21930</c:v>
                </c:pt>
                <c:pt idx="77">
                  <c:v>21961</c:v>
                </c:pt>
                <c:pt idx="78">
                  <c:v>21990</c:v>
                </c:pt>
                <c:pt idx="79">
                  <c:v>22021</c:v>
                </c:pt>
                <c:pt idx="80">
                  <c:v>22051</c:v>
                </c:pt>
                <c:pt idx="81">
                  <c:v>22082</c:v>
                </c:pt>
                <c:pt idx="82">
                  <c:v>22112</c:v>
                </c:pt>
                <c:pt idx="83">
                  <c:v>22143</c:v>
                </c:pt>
                <c:pt idx="84">
                  <c:v>22174</c:v>
                </c:pt>
                <c:pt idx="85">
                  <c:v>22204</c:v>
                </c:pt>
                <c:pt idx="86">
                  <c:v>22235</c:v>
                </c:pt>
                <c:pt idx="87">
                  <c:v>22265</c:v>
                </c:pt>
                <c:pt idx="88">
                  <c:v>22296</c:v>
                </c:pt>
                <c:pt idx="89">
                  <c:v>22327</c:v>
                </c:pt>
                <c:pt idx="90">
                  <c:v>22355</c:v>
                </c:pt>
                <c:pt idx="91">
                  <c:v>22386</c:v>
                </c:pt>
                <c:pt idx="92">
                  <c:v>22416</c:v>
                </c:pt>
                <c:pt idx="93">
                  <c:v>22447</c:v>
                </c:pt>
                <c:pt idx="94">
                  <c:v>22477</c:v>
                </c:pt>
                <c:pt idx="95">
                  <c:v>22508</c:v>
                </c:pt>
                <c:pt idx="96">
                  <c:v>22539</c:v>
                </c:pt>
                <c:pt idx="97">
                  <c:v>22569</c:v>
                </c:pt>
                <c:pt idx="98">
                  <c:v>22600</c:v>
                </c:pt>
                <c:pt idx="99">
                  <c:v>22630</c:v>
                </c:pt>
                <c:pt idx="100">
                  <c:v>22661</c:v>
                </c:pt>
                <c:pt idx="101">
                  <c:v>22692</c:v>
                </c:pt>
                <c:pt idx="102">
                  <c:v>22720</c:v>
                </c:pt>
                <c:pt idx="103">
                  <c:v>22751</c:v>
                </c:pt>
                <c:pt idx="104">
                  <c:v>22781</c:v>
                </c:pt>
                <c:pt idx="105">
                  <c:v>22812</c:v>
                </c:pt>
                <c:pt idx="106">
                  <c:v>22842</c:v>
                </c:pt>
                <c:pt idx="107">
                  <c:v>22873</c:v>
                </c:pt>
                <c:pt idx="108">
                  <c:v>22904</c:v>
                </c:pt>
                <c:pt idx="109">
                  <c:v>22934</c:v>
                </c:pt>
                <c:pt idx="110">
                  <c:v>22965</c:v>
                </c:pt>
                <c:pt idx="111">
                  <c:v>22995</c:v>
                </c:pt>
                <c:pt idx="112">
                  <c:v>23026</c:v>
                </c:pt>
                <c:pt idx="113">
                  <c:v>23057</c:v>
                </c:pt>
                <c:pt idx="114">
                  <c:v>23085</c:v>
                </c:pt>
                <c:pt idx="115">
                  <c:v>23116</c:v>
                </c:pt>
                <c:pt idx="116">
                  <c:v>23146</c:v>
                </c:pt>
                <c:pt idx="117">
                  <c:v>23177</c:v>
                </c:pt>
                <c:pt idx="118">
                  <c:v>23207</c:v>
                </c:pt>
                <c:pt idx="119">
                  <c:v>23238</c:v>
                </c:pt>
                <c:pt idx="120">
                  <c:v>23269</c:v>
                </c:pt>
                <c:pt idx="121">
                  <c:v>23299</c:v>
                </c:pt>
                <c:pt idx="122">
                  <c:v>23330</c:v>
                </c:pt>
                <c:pt idx="123">
                  <c:v>23360</c:v>
                </c:pt>
                <c:pt idx="124">
                  <c:v>23391</c:v>
                </c:pt>
                <c:pt idx="125">
                  <c:v>23422</c:v>
                </c:pt>
                <c:pt idx="126">
                  <c:v>23451</c:v>
                </c:pt>
                <c:pt idx="127">
                  <c:v>23482</c:v>
                </c:pt>
                <c:pt idx="128">
                  <c:v>23512</c:v>
                </c:pt>
                <c:pt idx="129">
                  <c:v>23543</c:v>
                </c:pt>
                <c:pt idx="130">
                  <c:v>23573</c:v>
                </c:pt>
                <c:pt idx="131">
                  <c:v>23604</c:v>
                </c:pt>
                <c:pt idx="132">
                  <c:v>23635</c:v>
                </c:pt>
                <c:pt idx="133">
                  <c:v>23665</c:v>
                </c:pt>
                <c:pt idx="134">
                  <c:v>23696</c:v>
                </c:pt>
                <c:pt idx="135">
                  <c:v>23726</c:v>
                </c:pt>
                <c:pt idx="136">
                  <c:v>23757</c:v>
                </c:pt>
                <c:pt idx="137">
                  <c:v>23788</c:v>
                </c:pt>
                <c:pt idx="138">
                  <c:v>23816</c:v>
                </c:pt>
                <c:pt idx="139">
                  <c:v>23847</c:v>
                </c:pt>
                <c:pt idx="140">
                  <c:v>23877</c:v>
                </c:pt>
                <c:pt idx="141">
                  <c:v>23908</c:v>
                </c:pt>
                <c:pt idx="142">
                  <c:v>23938</c:v>
                </c:pt>
                <c:pt idx="143">
                  <c:v>23969</c:v>
                </c:pt>
                <c:pt idx="144">
                  <c:v>24000</c:v>
                </c:pt>
                <c:pt idx="145">
                  <c:v>24030</c:v>
                </c:pt>
                <c:pt idx="146">
                  <c:v>24061</c:v>
                </c:pt>
                <c:pt idx="147">
                  <c:v>24091</c:v>
                </c:pt>
                <c:pt idx="148">
                  <c:v>24122</c:v>
                </c:pt>
                <c:pt idx="149">
                  <c:v>24153</c:v>
                </c:pt>
                <c:pt idx="150">
                  <c:v>24181</c:v>
                </c:pt>
                <c:pt idx="151">
                  <c:v>24212</c:v>
                </c:pt>
                <c:pt idx="152">
                  <c:v>24242</c:v>
                </c:pt>
                <c:pt idx="153">
                  <c:v>24273</c:v>
                </c:pt>
                <c:pt idx="154">
                  <c:v>24303</c:v>
                </c:pt>
                <c:pt idx="155">
                  <c:v>24334</c:v>
                </c:pt>
                <c:pt idx="156">
                  <c:v>24365</c:v>
                </c:pt>
                <c:pt idx="157">
                  <c:v>24395</c:v>
                </c:pt>
                <c:pt idx="158">
                  <c:v>24426</c:v>
                </c:pt>
                <c:pt idx="159">
                  <c:v>24456</c:v>
                </c:pt>
                <c:pt idx="160">
                  <c:v>24487</c:v>
                </c:pt>
                <c:pt idx="161">
                  <c:v>24518</c:v>
                </c:pt>
                <c:pt idx="162">
                  <c:v>24546</c:v>
                </c:pt>
                <c:pt idx="163">
                  <c:v>24577</c:v>
                </c:pt>
                <c:pt idx="164">
                  <c:v>24607</c:v>
                </c:pt>
                <c:pt idx="165">
                  <c:v>24638</c:v>
                </c:pt>
                <c:pt idx="166">
                  <c:v>24668</c:v>
                </c:pt>
                <c:pt idx="167">
                  <c:v>24699</c:v>
                </c:pt>
                <c:pt idx="168">
                  <c:v>24730</c:v>
                </c:pt>
                <c:pt idx="169">
                  <c:v>24760</c:v>
                </c:pt>
                <c:pt idx="170">
                  <c:v>24791</c:v>
                </c:pt>
                <c:pt idx="171">
                  <c:v>24821</c:v>
                </c:pt>
                <c:pt idx="172">
                  <c:v>24852</c:v>
                </c:pt>
                <c:pt idx="173">
                  <c:v>24883</c:v>
                </c:pt>
                <c:pt idx="174">
                  <c:v>24912</c:v>
                </c:pt>
                <c:pt idx="175">
                  <c:v>24943</c:v>
                </c:pt>
                <c:pt idx="176">
                  <c:v>24973</c:v>
                </c:pt>
                <c:pt idx="177">
                  <c:v>25004</c:v>
                </c:pt>
                <c:pt idx="178">
                  <c:v>25034</c:v>
                </c:pt>
                <c:pt idx="179">
                  <c:v>25065</c:v>
                </c:pt>
                <c:pt idx="180">
                  <c:v>25096</c:v>
                </c:pt>
                <c:pt idx="181">
                  <c:v>25126</c:v>
                </c:pt>
                <c:pt idx="182">
                  <c:v>25157</c:v>
                </c:pt>
                <c:pt idx="183">
                  <c:v>25187</c:v>
                </c:pt>
                <c:pt idx="184">
                  <c:v>25218</c:v>
                </c:pt>
                <c:pt idx="185">
                  <c:v>25249</c:v>
                </c:pt>
                <c:pt idx="186">
                  <c:v>25277</c:v>
                </c:pt>
                <c:pt idx="187">
                  <c:v>25308</c:v>
                </c:pt>
                <c:pt idx="188">
                  <c:v>25338</c:v>
                </c:pt>
                <c:pt idx="189">
                  <c:v>25369</c:v>
                </c:pt>
                <c:pt idx="190">
                  <c:v>25399</c:v>
                </c:pt>
                <c:pt idx="191">
                  <c:v>25430</c:v>
                </c:pt>
                <c:pt idx="192">
                  <c:v>25461</c:v>
                </c:pt>
                <c:pt idx="193">
                  <c:v>25491</c:v>
                </c:pt>
                <c:pt idx="194">
                  <c:v>25522</c:v>
                </c:pt>
                <c:pt idx="195">
                  <c:v>25552</c:v>
                </c:pt>
                <c:pt idx="196">
                  <c:v>25583</c:v>
                </c:pt>
                <c:pt idx="197">
                  <c:v>25614</c:v>
                </c:pt>
                <c:pt idx="198">
                  <c:v>25642</c:v>
                </c:pt>
                <c:pt idx="199">
                  <c:v>25673</c:v>
                </c:pt>
                <c:pt idx="200">
                  <c:v>25703</c:v>
                </c:pt>
                <c:pt idx="201">
                  <c:v>25734</c:v>
                </c:pt>
                <c:pt idx="202">
                  <c:v>25764</c:v>
                </c:pt>
                <c:pt idx="203">
                  <c:v>25795</c:v>
                </c:pt>
                <c:pt idx="204">
                  <c:v>25826</c:v>
                </c:pt>
                <c:pt idx="205">
                  <c:v>25856</c:v>
                </c:pt>
                <c:pt idx="206">
                  <c:v>25887</c:v>
                </c:pt>
                <c:pt idx="207">
                  <c:v>25917</c:v>
                </c:pt>
                <c:pt idx="208">
                  <c:v>25948</c:v>
                </c:pt>
                <c:pt idx="209">
                  <c:v>25979</c:v>
                </c:pt>
                <c:pt idx="210">
                  <c:v>26007</c:v>
                </c:pt>
                <c:pt idx="211">
                  <c:v>26038</c:v>
                </c:pt>
                <c:pt idx="212">
                  <c:v>26068</c:v>
                </c:pt>
                <c:pt idx="213">
                  <c:v>26099</c:v>
                </c:pt>
                <c:pt idx="214">
                  <c:v>26129</c:v>
                </c:pt>
                <c:pt idx="215">
                  <c:v>26160</c:v>
                </c:pt>
                <c:pt idx="216">
                  <c:v>26191</c:v>
                </c:pt>
                <c:pt idx="217">
                  <c:v>26221</c:v>
                </c:pt>
                <c:pt idx="218">
                  <c:v>26252</c:v>
                </c:pt>
                <c:pt idx="219">
                  <c:v>26282</c:v>
                </c:pt>
                <c:pt idx="220">
                  <c:v>26313</c:v>
                </c:pt>
                <c:pt idx="221">
                  <c:v>26344</c:v>
                </c:pt>
                <c:pt idx="222">
                  <c:v>26373</c:v>
                </c:pt>
                <c:pt idx="223">
                  <c:v>26404</c:v>
                </c:pt>
                <c:pt idx="224">
                  <c:v>26434</c:v>
                </c:pt>
                <c:pt idx="225">
                  <c:v>26465</c:v>
                </c:pt>
                <c:pt idx="226">
                  <c:v>26495</c:v>
                </c:pt>
                <c:pt idx="227">
                  <c:v>26526</c:v>
                </c:pt>
                <c:pt idx="228">
                  <c:v>26557</c:v>
                </c:pt>
                <c:pt idx="229">
                  <c:v>26587</c:v>
                </c:pt>
                <c:pt idx="230">
                  <c:v>26618</c:v>
                </c:pt>
                <c:pt idx="231">
                  <c:v>26648</c:v>
                </c:pt>
                <c:pt idx="232">
                  <c:v>26679</c:v>
                </c:pt>
                <c:pt idx="233">
                  <c:v>26710</c:v>
                </c:pt>
                <c:pt idx="234">
                  <c:v>26738</c:v>
                </c:pt>
                <c:pt idx="235">
                  <c:v>26769</c:v>
                </c:pt>
                <c:pt idx="236">
                  <c:v>26799</c:v>
                </c:pt>
                <c:pt idx="237">
                  <c:v>26830</c:v>
                </c:pt>
                <c:pt idx="238">
                  <c:v>26860</c:v>
                </c:pt>
                <c:pt idx="239">
                  <c:v>26891</c:v>
                </c:pt>
                <c:pt idx="240">
                  <c:v>26922</c:v>
                </c:pt>
                <c:pt idx="241">
                  <c:v>26952</c:v>
                </c:pt>
                <c:pt idx="242">
                  <c:v>26983</c:v>
                </c:pt>
                <c:pt idx="243">
                  <c:v>27013</c:v>
                </c:pt>
                <c:pt idx="244">
                  <c:v>27044</c:v>
                </c:pt>
                <c:pt idx="245">
                  <c:v>27075</c:v>
                </c:pt>
                <c:pt idx="246">
                  <c:v>27103</c:v>
                </c:pt>
                <c:pt idx="247">
                  <c:v>27134</c:v>
                </c:pt>
                <c:pt idx="248">
                  <c:v>27164</c:v>
                </c:pt>
                <c:pt idx="249">
                  <c:v>27195</c:v>
                </c:pt>
                <c:pt idx="250">
                  <c:v>27225</c:v>
                </c:pt>
                <c:pt idx="251">
                  <c:v>27256</c:v>
                </c:pt>
                <c:pt idx="252">
                  <c:v>27287</c:v>
                </c:pt>
                <c:pt idx="253">
                  <c:v>27317</c:v>
                </c:pt>
                <c:pt idx="254">
                  <c:v>27348</c:v>
                </c:pt>
                <c:pt idx="255">
                  <c:v>27378</c:v>
                </c:pt>
                <c:pt idx="256">
                  <c:v>27409</c:v>
                </c:pt>
                <c:pt idx="257">
                  <c:v>27440</c:v>
                </c:pt>
                <c:pt idx="258">
                  <c:v>27468</c:v>
                </c:pt>
                <c:pt idx="259">
                  <c:v>27499</c:v>
                </c:pt>
                <c:pt idx="260">
                  <c:v>27529</c:v>
                </c:pt>
                <c:pt idx="261">
                  <c:v>27560</c:v>
                </c:pt>
                <c:pt idx="262">
                  <c:v>27590</c:v>
                </c:pt>
                <c:pt idx="263">
                  <c:v>27621</c:v>
                </c:pt>
                <c:pt idx="264">
                  <c:v>27652</c:v>
                </c:pt>
                <c:pt idx="265">
                  <c:v>27682</c:v>
                </c:pt>
                <c:pt idx="266">
                  <c:v>27713</c:v>
                </c:pt>
                <c:pt idx="267">
                  <c:v>27743</c:v>
                </c:pt>
                <c:pt idx="268">
                  <c:v>27774</c:v>
                </c:pt>
                <c:pt idx="269">
                  <c:v>27805</c:v>
                </c:pt>
                <c:pt idx="270">
                  <c:v>27834</c:v>
                </c:pt>
                <c:pt idx="271">
                  <c:v>27865</c:v>
                </c:pt>
                <c:pt idx="272">
                  <c:v>27895</c:v>
                </c:pt>
                <c:pt idx="273">
                  <c:v>27926</c:v>
                </c:pt>
                <c:pt idx="274">
                  <c:v>27956</c:v>
                </c:pt>
                <c:pt idx="275">
                  <c:v>27987</c:v>
                </c:pt>
                <c:pt idx="276">
                  <c:v>28018</c:v>
                </c:pt>
                <c:pt idx="277">
                  <c:v>28048</c:v>
                </c:pt>
                <c:pt idx="278">
                  <c:v>28079</c:v>
                </c:pt>
                <c:pt idx="279">
                  <c:v>28109</c:v>
                </c:pt>
                <c:pt idx="280">
                  <c:v>28140</c:v>
                </c:pt>
                <c:pt idx="281">
                  <c:v>28171</c:v>
                </c:pt>
                <c:pt idx="282">
                  <c:v>28199</c:v>
                </c:pt>
                <c:pt idx="283">
                  <c:v>28230</c:v>
                </c:pt>
                <c:pt idx="284">
                  <c:v>28260</c:v>
                </c:pt>
                <c:pt idx="285">
                  <c:v>28291</c:v>
                </c:pt>
                <c:pt idx="286">
                  <c:v>28321</c:v>
                </c:pt>
                <c:pt idx="287">
                  <c:v>28352</c:v>
                </c:pt>
                <c:pt idx="288">
                  <c:v>28383</c:v>
                </c:pt>
                <c:pt idx="289">
                  <c:v>28413</c:v>
                </c:pt>
                <c:pt idx="290">
                  <c:v>28444</c:v>
                </c:pt>
                <c:pt idx="291">
                  <c:v>28474</c:v>
                </c:pt>
                <c:pt idx="292">
                  <c:v>28505</c:v>
                </c:pt>
                <c:pt idx="293">
                  <c:v>28536</c:v>
                </c:pt>
                <c:pt idx="294">
                  <c:v>28564</c:v>
                </c:pt>
                <c:pt idx="295">
                  <c:v>28595</c:v>
                </c:pt>
                <c:pt idx="296">
                  <c:v>28625</c:v>
                </c:pt>
                <c:pt idx="297">
                  <c:v>28656</c:v>
                </c:pt>
                <c:pt idx="298">
                  <c:v>28686</c:v>
                </c:pt>
                <c:pt idx="299">
                  <c:v>28717</c:v>
                </c:pt>
                <c:pt idx="300">
                  <c:v>28748</c:v>
                </c:pt>
                <c:pt idx="301">
                  <c:v>28778</c:v>
                </c:pt>
                <c:pt idx="302">
                  <c:v>28809</c:v>
                </c:pt>
                <c:pt idx="303">
                  <c:v>28839</c:v>
                </c:pt>
                <c:pt idx="304">
                  <c:v>28870</c:v>
                </c:pt>
                <c:pt idx="305">
                  <c:v>28901</c:v>
                </c:pt>
                <c:pt idx="306">
                  <c:v>28929</c:v>
                </c:pt>
                <c:pt idx="307">
                  <c:v>28960</c:v>
                </c:pt>
                <c:pt idx="308">
                  <c:v>28990</c:v>
                </c:pt>
                <c:pt idx="309">
                  <c:v>29021</c:v>
                </c:pt>
                <c:pt idx="310">
                  <c:v>29051</c:v>
                </c:pt>
                <c:pt idx="311">
                  <c:v>29082</c:v>
                </c:pt>
                <c:pt idx="312">
                  <c:v>29113</c:v>
                </c:pt>
                <c:pt idx="313">
                  <c:v>29143</c:v>
                </c:pt>
                <c:pt idx="314">
                  <c:v>29174</c:v>
                </c:pt>
                <c:pt idx="315">
                  <c:v>29204</c:v>
                </c:pt>
                <c:pt idx="316">
                  <c:v>29235</c:v>
                </c:pt>
                <c:pt idx="317">
                  <c:v>29266</c:v>
                </c:pt>
                <c:pt idx="318">
                  <c:v>29295</c:v>
                </c:pt>
                <c:pt idx="319">
                  <c:v>29326</c:v>
                </c:pt>
                <c:pt idx="320">
                  <c:v>29356</c:v>
                </c:pt>
                <c:pt idx="321">
                  <c:v>29387</c:v>
                </c:pt>
                <c:pt idx="322">
                  <c:v>29417</c:v>
                </c:pt>
                <c:pt idx="323">
                  <c:v>29448</c:v>
                </c:pt>
                <c:pt idx="324">
                  <c:v>29479</c:v>
                </c:pt>
                <c:pt idx="325">
                  <c:v>29509</c:v>
                </c:pt>
                <c:pt idx="326">
                  <c:v>29540</c:v>
                </c:pt>
                <c:pt idx="327">
                  <c:v>29570</c:v>
                </c:pt>
                <c:pt idx="328">
                  <c:v>29601</c:v>
                </c:pt>
                <c:pt idx="329">
                  <c:v>29632</c:v>
                </c:pt>
                <c:pt idx="330">
                  <c:v>29660</c:v>
                </c:pt>
                <c:pt idx="331">
                  <c:v>29691</c:v>
                </c:pt>
                <c:pt idx="332">
                  <c:v>29721</c:v>
                </c:pt>
                <c:pt idx="333">
                  <c:v>29752</c:v>
                </c:pt>
                <c:pt idx="334">
                  <c:v>29782</c:v>
                </c:pt>
                <c:pt idx="335">
                  <c:v>29813</c:v>
                </c:pt>
                <c:pt idx="336">
                  <c:v>29844</c:v>
                </c:pt>
                <c:pt idx="337">
                  <c:v>29874</c:v>
                </c:pt>
                <c:pt idx="338">
                  <c:v>29905</c:v>
                </c:pt>
                <c:pt idx="339">
                  <c:v>29935</c:v>
                </c:pt>
                <c:pt idx="340">
                  <c:v>29966</c:v>
                </c:pt>
                <c:pt idx="341">
                  <c:v>29997</c:v>
                </c:pt>
                <c:pt idx="342">
                  <c:v>30025</c:v>
                </c:pt>
                <c:pt idx="343">
                  <c:v>30056</c:v>
                </c:pt>
                <c:pt idx="344">
                  <c:v>30086</c:v>
                </c:pt>
                <c:pt idx="345">
                  <c:v>30117</c:v>
                </c:pt>
                <c:pt idx="346">
                  <c:v>30147</c:v>
                </c:pt>
                <c:pt idx="347">
                  <c:v>30178</c:v>
                </c:pt>
                <c:pt idx="348">
                  <c:v>30209</c:v>
                </c:pt>
                <c:pt idx="349">
                  <c:v>30239</c:v>
                </c:pt>
                <c:pt idx="350">
                  <c:v>30270</c:v>
                </c:pt>
                <c:pt idx="351">
                  <c:v>30300</c:v>
                </c:pt>
                <c:pt idx="352">
                  <c:v>30331</c:v>
                </c:pt>
                <c:pt idx="353">
                  <c:v>30362</c:v>
                </c:pt>
                <c:pt idx="354">
                  <c:v>30390</c:v>
                </c:pt>
                <c:pt idx="355">
                  <c:v>30421</c:v>
                </c:pt>
                <c:pt idx="356">
                  <c:v>30451</c:v>
                </c:pt>
                <c:pt idx="357">
                  <c:v>30482</c:v>
                </c:pt>
                <c:pt idx="358">
                  <c:v>30512</c:v>
                </c:pt>
                <c:pt idx="359">
                  <c:v>30543</c:v>
                </c:pt>
                <c:pt idx="360">
                  <c:v>30574</c:v>
                </c:pt>
                <c:pt idx="361">
                  <c:v>30604</c:v>
                </c:pt>
                <c:pt idx="362">
                  <c:v>30635</c:v>
                </c:pt>
                <c:pt idx="363">
                  <c:v>30665</c:v>
                </c:pt>
                <c:pt idx="364">
                  <c:v>30696</c:v>
                </c:pt>
                <c:pt idx="365">
                  <c:v>30727</c:v>
                </c:pt>
                <c:pt idx="366">
                  <c:v>30756</c:v>
                </c:pt>
                <c:pt idx="367">
                  <c:v>30787</c:v>
                </c:pt>
                <c:pt idx="368">
                  <c:v>30817</c:v>
                </c:pt>
                <c:pt idx="369">
                  <c:v>30848</c:v>
                </c:pt>
                <c:pt idx="370">
                  <c:v>30878</c:v>
                </c:pt>
                <c:pt idx="371">
                  <c:v>30909</c:v>
                </c:pt>
                <c:pt idx="372">
                  <c:v>30940</c:v>
                </c:pt>
                <c:pt idx="373">
                  <c:v>30970</c:v>
                </c:pt>
                <c:pt idx="374">
                  <c:v>31001</c:v>
                </c:pt>
                <c:pt idx="375">
                  <c:v>31031</c:v>
                </c:pt>
                <c:pt idx="376">
                  <c:v>31062</c:v>
                </c:pt>
                <c:pt idx="377">
                  <c:v>31093</c:v>
                </c:pt>
                <c:pt idx="378">
                  <c:v>31121</c:v>
                </c:pt>
                <c:pt idx="379">
                  <c:v>31152</c:v>
                </c:pt>
                <c:pt idx="380">
                  <c:v>31182</c:v>
                </c:pt>
                <c:pt idx="381">
                  <c:v>31213</c:v>
                </c:pt>
                <c:pt idx="382">
                  <c:v>31243</c:v>
                </c:pt>
                <c:pt idx="383">
                  <c:v>31274</c:v>
                </c:pt>
                <c:pt idx="384">
                  <c:v>31305</c:v>
                </c:pt>
                <c:pt idx="385">
                  <c:v>31335</c:v>
                </c:pt>
                <c:pt idx="386">
                  <c:v>31366</c:v>
                </c:pt>
                <c:pt idx="387">
                  <c:v>31396</c:v>
                </c:pt>
                <c:pt idx="388">
                  <c:v>31427</c:v>
                </c:pt>
                <c:pt idx="389">
                  <c:v>31458</c:v>
                </c:pt>
                <c:pt idx="390">
                  <c:v>31486</c:v>
                </c:pt>
                <c:pt idx="391">
                  <c:v>31517</c:v>
                </c:pt>
                <c:pt idx="392">
                  <c:v>31547</c:v>
                </c:pt>
                <c:pt idx="393">
                  <c:v>31578</c:v>
                </c:pt>
                <c:pt idx="394">
                  <c:v>31608</c:v>
                </c:pt>
                <c:pt idx="395">
                  <c:v>31639</c:v>
                </c:pt>
                <c:pt idx="396">
                  <c:v>31670</c:v>
                </c:pt>
                <c:pt idx="397">
                  <c:v>31700</c:v>
                </c:pt>
                <c:pt idx="398">
                  <c:v>31731</c:v>
                </c:pt>
                <c:pt idx="399">
                  <c:v>31761</c:v>
                </c:pt>
                <c:pt idx="400">
                  <c:v>31792</c:v>
                </c:pt>
                <c:pt idx="401">
                  <c:v>31823</c:v>
                </c:pt>
                <c:pt idx="402">
                  <c:v>31851</c:v>
                </c:pt>
                <c:pt idx="403">
                  <c:v>31882</c:v>
                </c:pt>
                <c:pt idx="404">
                  <c:v>31912</c:v>
                </c:pt>
                <c:pt idx="405">
                  <c:v>31943</c:v>
                </c:pt>
                <c:pt idx="406">
                  <c:v>31973</c:v>
                </c:pt>
                <c:pt idx="407">
                  <c:v>32004</c:v>
                </c:pt>
                <c:pt idx="408">
                  <c:v>32035</c:v>
                </c:pt>
                <c:pt idx="409">
                  <c:v>32065</c:v>
                </c:pt>
                <c:pt idx="410">
                  <c:v>32096</c:v>
                </c:pt>
                <c:pt idx="411">
                  <c:v>32126</c:v>
                </c:pt>
                <c:pt idx="412">
                  <c:v>32157</c:v>
                </c:pt>
                <c:pt idx="413">
                  <c:v>32188</c:v>
                </c:pt>
                <c:pt idx="414">
                  <c:v>32217</c:v>
                </c:pt>
                <c:pt idx="415">
                  <c:v>32248</c:v>
                </c:pt>
                <c:pt idx="416">
                  <c:v>32278</c:v>
                </c:pt>
                <c:pt idx="417">
                  <c:v>32309</c:v>
                </c:pt>
                <c:pt idx="418">
                  <c:v>32339</c:v>
                </c:pt>
                <c:pt idx="419">
                  <c:v>32370</c:v>
                </c:pt>
                <c:pt idx="420">
                  <c:v>32401</c:v>
                </c:pt>
                <c:pt idx="421">
                  <c:v>32431</c:v>
                </c:pt>
                <c:pt idx="422">
                  <c:v>32462</c:v>
                </c:pt>
                <c:pt idx="423">
                  <c:v>32492</c:v>
                </c:pt>
                <c:pt idx="424">
                  <c:v>32523</c:v>
                </c:pt>
                <c:pt idx="425">
                  <c:v>32554</c:v>
                </c:pt>
                <c:pt idx="426">
                  <c:v>32582</c:v>
                </c:pt>
                <c:pt idx="427">
                  <c:v>32613</c:v>
                </c:pt>
                <c:pt idx="428">
                  <c:v>32643</c:v>
                </c:pt>
                <c:pt idx="429">
                  <c:v>32674</c:v>
                </c:pt>
                <c:pt idx="430">
                  <c:v>32704</c:v>
                </c:pt>
                <c:pt idx="431">
                  <c:v>32735</c:v>
                </c:pt>
                <c:pt idx="432">
                  <c:v>32766</c:v>
                </c:pt>
                <c:pt idx="433">
                  <c:v>32796</c:v>
                </c:pt>
                <c:pt idx="434">
                  <c:v>32827</c:v>
                </c:pt>
                <c:pt idx="435">
                  <c:v>32857</c:v>
                </c:pt>
                <c:pt idx="436">
                  <c:v>32888</c:v>
                </c:pt>
                <c:pt idx="437">
                  <c:v>32919</c:v>
                </c:pt>
                <c:pt idx="438">
                  <c:v>32947</c:v>
                </c:pt>
                <c:pt idx="439">
                  <c:v>32978</c:v>
                </c:pt>
                <c:pt idx="440">
                  <c:v>33008</c:v>
                </c:pt>
                <c:pt idx="441">
                  <c:v>33039</c:v>
                </c:pt>
                <c:pt idx="442">
                  <c:v>33069</c:v>
                </c:pt>
                <c:pt idx="443">
                  <c:v>33100</c:v>
                </c:pt>
                <c:pt idx="444">
                  <c:v>33131</c:v>
                </c:pt>
                <c:pt idx="445">
                  <c:v>33161</c:v>
                </c:pt>
                <c:pt idx="446">
                  <c:v>33192</c:v>
                </c:pt>
                <c:pt idx="447">
                  <c:v>33222</c:v>
                </c:pt>
                <c:pt idx="448">
                  <c:v>33253</c:v>
                </c:pt>
                <c:pt idx="449">
                  <c:v>33284</c:v>
                </c:pt>
                <c:pt idx="450">
                  <c:v>33312</c:v>
                </c:pt>
                <c:pt idx="451">
                  <c:v>33343</c:v>
                </c:pt>
                <c:pt idx="452">
                  <c:v>33373</c:v>
                </c:pt>
                <c:pt idx="453">
                  <c:v>33404</c:v>
                </c:pt>
                <c:pt idx="454">
                  <c:v>33434</c:v>
                </c:pt>
                <c:pt idx="455">
                  <c:v>33465</c:v>
                </c:pt>
                <c:pt idx="456">
                  <c:v>33496</c:v>
                </c:pt>
                <c:pt idx="457">
                  <c:v>33526</c:v>
                </c:pt>
                <c:pt idx="458">
                  <c:v>33557</c:v>
                </c:pt>
                <c:pt idx="459">
                  <c:v>33587</c:v>
                </c:pt>
                <c:pt idx="460">
                  <c:v>33618</c:v>
                </c:pt>
                <c:pt idx="461">
                  <c:v>33649</c:v>
                </c:pt>
                <c:pt idx="462">
                  <c:v>33678</c:v>
                </c:pt>
                <c:pt idx="463">
                  <c:v>33709</c:v>
                </c:pt>
                <c:pt idx="464">
                  <c:v>33739</c:v>
                </c:pt>
                <c:pt idx="465">
                  <c:v>33770</c:v>
                </c:pt>
                <c:pt idx="466">
                  <c:v>33800</c:v>
                </c:pt>
                <c:pt idx="467">
                  <c:v>33831</c:v>
                </c:pt>
                <c:pt idx="468">
                  <c:v>33862</c:v>
                </c:pt>
                <c:pt idx="469">
                  <c:v>33892</c:v>
                </c:pt>
                <c:pt idx="470">
                  <c:v>33923</c:v>
                </c:pt>
                <c:pt idx="471">
                  <c:v>33953</c:v>
                </c:pt>
                <c:pt idx="472">
                  <c:v>33984</c:v>
                </c:pt>
                <c:pt idx="473">
                  <c:v>34015</c:v>
                </c:pt>
                <c:pt idx="474">
                  <c:v>34043</c:v>
                </c:pt>
                <c:pt idx="475">
                  <c:v>34074</c:v>
                </c:pt>
                <c:pt idx="476">
                  <c:v>34104</c:v>
                </c:pt>
                <c:pt idx="477">
                  <c:v>34135</c:v>
                </c:pt>
                <c:pt idx="478">
                  <c:v>34165</c:v>
                </c:pt>
                <c:pt idx="479">
                  <c:v>34196</c:v>
                </c:pt>
                <c:pt idx="480">
                  <c:v>34227</c:v>
                </c:pt>
                <c:pt idx="481">
                  <c:v>34257</c:v>
                </c:pt>
                <c:pt idx="482">
                  <c:v>34288</c:v>
                </c:pt>
                <c:pt idx="483">
                  <c:v>34318</c:v>
                </c:pt>
                <c:pt idx="484">
                  <c:v>34349</c:v>
                </c:pt>
                <c:pt idx="485">
                  <c:v>34380</c:v>
                </c:pt>
                <c:pt idx="486">
                  <c:v>34408</c:v>
                </c:pt>
                <c:pt idx="487">
                  <c:v>34439</c:v>
                </c:pt>
                <c:pt idx="488">
                  <c:v>34469</c:v>
                </c:pt>
                <c:pt idx="489">
                  <c:v>34500</c:v>
                </c:pt>
                <c:pt idx="490">
                  <c:v>34530</c:v>
                </c:pt>
                <c:pt idx="491">
                  <c:v>34561</c:v>
                </c:pt>
                <c:pt idx="492">
                  <c:v>34592</c:v>
                </c:pt>
                <c:pt idx="493">
                  <c:v>34622</c:v>
                </c:pt>
                <c:pt idx="494">
                  <c:v>34653</c:v>
                </c:pt>
                <c:pt idx="495">
                  <c:v>34683</c:v>
                </c:pt>
                <c:pt idx="496">
                  <c:v>34714</c:v>
                </c:pt>
                <c:pt idx="497">
                  <c:v>34745</c:v>
                </c:pt>
                <c:pt idx="498">
                  <c:v>34773</c:v>
                </c:pt>
                <c:pt idx="499">
                  <c:v>34804</c:v>
                </c:pt>
                <c:pt idx="500">
                  <c:v>34834</c:v>
                </c:pt>
                <c:pt idx="501">
                  <c:v>34865</c:v>
                </c:pt>
                <c:pt idx="502">
                  <c:v>34895</c:v>
                </c:pt>
                <c:pt idx="503">
                  <c:v>34926</c:v>
                </c:pt>
                <c:pt idx="504">
                  <c:v>34957</c:v>
                </c:pt>
                <c:pt idx="505">
                  <c:v>34987</c:v>
                </c:pt>
                <c:pt idx="506">
                  <c:v>35018</c:v>
                </c:pt>
                <c:pt idx="507">
                  <c:v>35048</c:v>
                </c:pt>
                <c:pt idx="508">
                  <c:v>35079</c:v>
                </c:pt>
                <c:pt idx="509">
                  <c:v>35110</c:v>
                </c:pt>
                <c:pt idx="510">
                  <c:v>35139</c:v>
                </c:pt>
                <c:pt idx="511">
                  <c:v>35170</c:v>
                </c:pt>
                <c:pt idx="512">
                  <c:v>35200</c:v>
                </c:pt>
                <c:pt idx="513">
                  <c:v>35231</c:v>
                </c:pt>
                <c:pt idx="514">
                  <c:v>35261</c:v>
                </c:pt>
                <c:pt idx="515">
                  <c:v>35292</c:v>
                </c:pt>
                <c:pt idx="516">
                  <c:v>35323</c:v>
                </c:pt>
                <c:pt idx="517">
                  <c:v>35353</c:v>
                </c:pt>
                <c:pt idx="518">
                  <c:v>35384</c:v>
                </c:pt>
                <c:pt idx="519">
                  <c:v>35414</c:v>
                </c:pt>
                <c:pt idx="520">
                  <c:v>35445</c:v>
                </c:pt>
                <c:pt idx="521">
                  <c:v>35476</c:v>
                </c:pt>
                <c:pt idx="522">
                  <c:v>35504</c:v>
                </c:pt>
                <c:pt idx="523">
                  <c:v>35535</c:v>
                </c:pt>
                <c:pt idx="524">
                  <c:v>35565</c:v>
                </c:pt>
                <c:pt idx="525">
                  <c:v>35596</c:v>
                </c:pt>
                <c:pt idx="526">
                  <c:v>35626</c:v>
                </c:pt>
                <c:pt idx="527">
                  <c:v>35657</c:v>
                </c:pt>
                <c:pt idx="528">
                  <c:v>35688</c:v>
                </c:pt>
                <c:pt idx="529">
                  <c:v>35718</c:v>
                </c:pt>
                <c:pt idx="530">
                  <c:v>35749</c:v>
                </c:pt>
                <c:pt idx="531">
                  <c:v>35779</c:v>
                </c:pt>
                <c:pt idx="532">
                  <c:v>35810</c:v>
                </c:pt>
                <c:pt idx="533">
                  <c:v>35841</c:v>
                </c:pt>
                <c:pt idx="534">
                  <c:v>35869</c:v>
                </c:pt>
                <c:pt idx="535">
                  <c:v>35900</c:v>
                </c:pt>
                <c:pt idx="536">
                  <c:v>35930</c:v>
                </c:pt>
                <c:pt idx="537">
                  <c:v>35961</c:v>
                </c:pt>
                <c:pt idx="538">
                  <c:v>35991</c:v>
                </c:pt>
                <c:pt idx="539">
                  <c:v>36022</c:v>
                </c:pt>
                <c:pt idx="540">
                  <c:v>36053</c:v>
                </c:pt>
                <c:pt idx="541">
                  <c:v>36083</c:v>
                </c:pt>
                <c:pt idx="542">
                  <c:v>36114</c:v>
                </c:pt>
                <c:pt idx="543">
                  <c:v>36144</c:v>
                </c:pt>
                <c:pt idx="544">
                  <c:v>36175</c:v>
                </c:pt>
                <c:pt idx="545">
                  <c:v>36206</c:v>
                </c:pt>
                <c:pt idx="546">
                  <c:v>36234</c:v>
                </c:pt>
                <c:pt idx="547">
                  <c:v>36265</c:v>
                </c:pt>
                <c:pt idx="548">
                  <c:v>36295</c:v>
                </c:pt>
                <c:pt idx="549">
                  <c:v>36326</c:v>
                </c:pt>
                <c:pt idx="550">
                  <c:v>36356</c:v>
                </c:pt>
                <c:pt idx="551">
                  <c:v>36387</c:v>
                </c:pt>
                <c:pt idx="552">
                  <c:v>36418</c:v>
                </c:pt>
                <c:pt idx="553">
                  <c:v>36448</c:v>
                </c:pt>
                <c:pt idx="554">
                  <c:v>36479</c:v>
                </c:pt>
                <c:pt idx="555">
                  <c:v>36509</c:v>
                </c:pt>
                <c:pt idx="556">
                  <c:v>36540</c:v>
                </c:pt>
                <c:pt idx="557">
                  <c:v>36571</c:v>
                </c:pt>
                <c:pt idx="558">
                  <c:v>36600</c:v>
                </c:pt>
                <c:pt idx="559">
                  <c:v>36631</c:v>
                </c:pt>
                <c:pt idx="560">
                  <c:v>36661</c:v>
                </c:pt>
                <c:pt idx="561">
                  <c:v>36692</c:v>
                </c:pt>
                <c:pt idx="562">
                  <c:v>36722</c:v>
                </c:pt>
                <c:pt idx="563">
                  <c:v>36753</c:v>
                </c:pt>
                <c:pt idx="564">
                  <c:v>36784</c:v>
                </c:pt>
                <c:pt idx="565">
                  <c:v>36814</c:v>
                </c:pt>
                <c:pt idx="566">
                  <c:v>36845</c:v>
                </c:pt>
                <c:pt idx="567">
                  <c:v>36875</c:v>
                </c:pt>
                <c:pt idx="568">
                  <c:v>36906</c:v>
                </c:pt>
                <c:pt idx="569">
                  <c:v>36937</c:v>
                </c:pt>
                <c:pt idx="570">
                  <c:v>36965</c:v>
                </c:pt>
                <c:pt idx="571">
                  <c:v>36996</c:v>
                </c:pt>
                <c:pt idx="572">
                  <c:v>37026</c:v>
                </c:pt>
                <c:pt idx="573">
                  <c:v>37057</c:v>
                </c:pt>
                <c:pt idx="574">
                  <c:v>37087</c:v>
                </c:pt>
                <c:pt idx="575">
                  <c:v>37118</c:v>
                </c:pt>
                <c:pt idx="576">
                  <c:v>37149</c:v>
                </c:pt>
                <c:pt idx="577">
                  <c:v>37179</c:v>
                </c:pt>
                <c:pt idx="578">
                  <c:v>37210</c:v>
                </c:pt>
                <c:pt idx="579">
                  <c:v>37240</c:v>
                </c:pt>
                <c:pt idx="580">
                  <c:v>37271</c:v>
                </c:pt>
                <c:pt idx="581">
                  <c:v>37302</c:v>
                </c:pt>
                <c:pt idx="582">
                  <c:v>37330</c:v>
                </c:pt>
                <c:pt idx="583">
                  <c:v>37361</c:v>
                </c:pt>
                <c:pt idx="584">
                  <c:v>37391</c:v>
                </c:pt>
                <c:pt idx="585">
                  <c:v>37422</c:v>
                </c:pt>
                <c:pt idx="586">
                  <c:v>37452</c:v>
                </c:pt>
                <c:pt idx="587">
                  <c:v>37483</c:v>
                </c:pt>
                <c:pt idx="588">
                  <c:v>37514</c:v>
                </c:pt>
                <c:pt idx="589">
                  <c:v>37544</c:v>
                </c:pt>
                <c:pt idx="590">
                  <c:v>37575</c:v>
                </c:pt>
                <c:pt idx="591">
                  <c:v>37605</c:v>
                </c:pt>
                <c:pt idx="592">
                  <c:v>37636</c:v>
                </c:pt>
                <c:pt idx="593">
                  <c:v>37667</c:v>
                </c:pt>
                <c:pt idx="594">
                  <c:v>37695</c:v>
                </c:pt>
                <c:pt idx="595">
                  <c:v>37726</c:v>
                </c:pt>
                <c:pt idx="596">
                  <c:v>37756</c:v>
                </c:pt>
                <c:pt idx="597">
                  <c:v>37787</c:v>
                </c:pt>
                <c:pt idx="598">
                  <c:v>37817</c:v>
                </c:pt>
                <c:pt idx="599">
                  <c:v>37848</c:v>
                </c:pt>
                <c:pt idx="600">
                  <c:v>37879</c:v>
                </c:pt>
                <c:pt idx="601">
                  <c:v>37909</c:v>
                </c:pt>
                <c:pt idx="602">
                  <c:v>37940</c:v>
                </c:pt>
                <c:pt idx="603">
                  <c:v>37970</c:v>
                </c:pt>
                <c:pt idx="604">
                  <c:v>38001</c:v>
                </c:pt>
                <c:pt idx="605">
                  <c:v>38032</c:v>
                </c:pt>
                <c:pt idx="606">
                  <c:v>38061</c:v>
                </c:pt>
                <c:pt idx="607">
                  <c:v>38092</c:v>
                </c:pt>
                <c:pt idx="608">
                  <c:v>38122</c:v>
                </c:pt>
                <c:pt idx="609">
                  <c:v>38153</c:v>
                </c:pt>
                <c:pt idx="610">
                  <c:v>38183</c:v>
                </c:pt>
                <c:pt idx="611">
                  <c:v>38214</c:v>
                </c:pt>
                <c:pt idx="612">
                  <c:v>38245</c:v>
                </c:pt>
                <c:pt idx="613">
                  <c:v>38275</c:v>
                </c:pt>
                <c:pt idx="614">
                  <c:v>38306</c:v>
                </c:pt>
                <c:pt idx="615">
                  <c:v>38336</c:v>
                </c:pt>
                <c:pt idx="616">
                  <c:v>38367</c:v>
                </c:pt>
                <c:pt idx="617">
                  <c:v>38398</c:v>
                </c:pt>
                <c:pt idx="618">
                  <c:v>38426</c:v>
                </c:pt>
                <c:pt idx="619">
                  <c:v>38457</c:v>
                </c:pt>
                <c:pt idx="620">
                  <c:v>38487</c:v>
                </c:pt>
                <c:pt idx="621">
                  <c:v>38518</c:v>
                </c:pt>
                <c:pt idx="622">
                  <c:v>38548</c:v>
                </c:pt>
                <c:pt idx="623">
                  <c:v>38579</c:v>
                </c:pt>
                <c:pt idx="624">
                  <c:v>38610</c:v>
                </c:pt>
                <c:pt idx="625">
                  <c:v>38640</c:v>
                </c:pt>
                <c:pt idx="626">
                  <c:v>38671</c:v>
                </c:pt>
                <c:pt idx="627">
                  <c:v>38701</c:v>
                </c:pt>
                <c:pt idx="628">
                  <c:v>38732</c:v>
                </c:pt>
                <c:pt idx="629">
                  <c:v>38763</c:v>
                </c:pt>
                <c:pt idx="630">
                  <c:v>38791</c:v>
                </c:pt>
                <c:pt idx="631">
                  <c:v>38822</c:v>
                </c:pt>
                <c:pt idx="632">
                  <c:v>38852</c:v>
                </c:pt>
                <c:pt idx="633">
                  <c:v>38883</c:v>
                </c:pt>
                <c:pt idx="634">
                  <c:v>38913</c:v>
                </c:pt>
                <c:pt idx="635">
                  <c:v>38944</c:v>
                </c:pt>
                <c:pt idx="636">
                  <c:v>38975</c:v>
                </c:pt>
                <c:pt idx="637">
                  <c:v>39005</c:v>
                </c:pt>
                <c:pt idx="638">
                  <c:v>39036</c:v>
                </c:pt>
                <c:pt idx="639">
                  <c:v>39066</c:v>
                </c:pt>
                <c:pt idx="640">
                  <c:v>39097</c:v>
                </c:pt>
                <c:pt idx="641">
                  <c:v>39128</c:v>
                </c:pt>
                <c:pt idx="642">
                  <c:v>39156</c:v>
                </c:pt>
                <c:pt idx="643">
                  <c:v>39187</c:v>
                </c:pt>
                <c:pt idx="644">
                  <c:v>39217</c:v>
                </c:pt>
                <c:pt idx="645">
                  <c:v>39248</c:v>
                </c:pt>
                <c:pt idx="646">
                  <c:v>39278</c:v>
                </c:pt>
                <c:pt idx="647">
                  <c:v>39309</c:v>
                </c:pt>
                <c:pt idx="648">
                  <c:v>39340</c:v>
                </c:pt>
                <c:pt idx="649">
                  <c:v>39370</c:v>
                </c:pt>
                <c:pt idx="650">
                  <c:v>39401</c:v>
                </c:pt>
                <c:pt idx="651">
                  <c:v>39431</c:v>
                </c:pt>
                <c:pt idx="652">
                  <c:v>39462</c:v>
                </c:pt>
                <c:pt idx="653">
                  <c:v>39493</c:v>
                </c:pt>
                <c:pt idx="654">
                  <c:v>39522</c:v>
                </c:pt>
                <c:pt idx="655">
                  <c:v>39553</c:v>
                </c:pt>
                <c:pt idx="656">
                  <c:v>39583</c:v>
                </c:pt>
                <c:pt idx="657">
                  <c:v>39614</c:v>
                </c:pt>
                <c:pt idx="658">
                  <c:v>39644</c:v>
                </c:pt>
                <c:pt idx="659">
                  <c:v>39675</c:v>
                </c:pt>
                <c:pt idx="660">
                  <c:v>39706</c:v>
                </c:pt>
                <c:pt idx="661">
                  <c:v>39736</c:v>
                </c:pt>
                <c:pt idx="662">
                  <c:v>39767</c:v>
                </c:pt>
                <c:pt idx="663">
                  <c:v>39797</c:v>
                </c:pt>
                <c:pt idx="664">
                  <c:v>39828</c:v>
                </c:pt>
                <c:pt idx="665">
                  <c:v>39859</c:v>
                </c:pt>
                <c:pt idx="666">
                  <c:v>39887</c:v>
                </c:pt>
                <c:pt idx="667">
                  <c:v>39918</c:v>
                </c:pt>
                <c:pt idx="668">
                  <c:v>39948</c:v>
                </c:pt>
                <c:pt idx="669">
                  <c:v>39979</c:v>
                </c:pt>
                <c:pt idx="670">
                  <c:v>40009</c:v>
                </c:pt>
                <c:pt idx="671">
                  <c:v>40040</c:v>
                </c:pt>
                <c:pt idx="672">
                  <c:v>40071</c:v>
                </c:pt>
                <c:pt idx="673">
                  <c:v>40101</c:v>
                </c:pt>
                <c:pt idx="674">
                  <c:v>40132</c:v>
                </c:pt>
                <c:pt idx="675">
                  <c:v>40162</c:v>
                </c:pt>
                <c:pt idx="676">
                  <c:v>40193</c:v>
                </c:pt>
                <c:pt idx="677">
                  <c:v>40224</c:v>
                </c:pt>
                <c:pt idx="678">
                  <c:v>40252</c:v>
                </c:pt>
                <c:pt idx="679">
                  <c:v>40283</c:v>
                </c:pt>
                <c:pt idx="680">
                  <c:v>40313</c:v>
                </c:pt>
                <c:pt idx="681">
                  <c:v>40344</c:v>
                </c:pt>
                <c:pt idx="682">
                  <c:v>40374</c:v>
                </c:pt>
                <c:pt idx="683">
                  <c:v>40405</c:v>
                </c:pt>
                <c:pt idx="684">
                  <c:v>40436</c:v>
                </c:pt>
                <c:pt idx="685">
                  <c:v>40466</c:v>
                </c:pt>
                <c:pt idx="686">
                  <c:v>40497</c:v>
                </c:pt>
                <c:pt idx="687">
                  <c:v>40527</c:v>
                </c:pt>
                <c:pt idx="688">
                  <c:v>40558</c:v>
                </c:pt>
                <c:pt idx="689">
                  <c:v>40589</c:v>
                </c:pt>
                <c:pt idx="690">
                  <c:v>40617</c:v>
                </c:pt>
                <c:pt idx="691">
                  <c:v>40648</c:v>
                </c:pt>
                <c:pt idx="692">
                  <c:v>40678</c:v>
                </c:pt>
                <c:pt idx="693">
                  <c:v>40709</c:v>
                </c:pt>
                <c:pt idx="694">
                  <c:v>40739</c:v>
                </c:pt>
                <c:pt idx="695">
                  <c:v>40770</c:v>
                </c:pt>
                <c:pt idx="696">
                  <c:v>40801</c:v>
                </c:pt>
                <c:pt idx="697">
                  <c:v>40831</c:v>
                </c:pt>
                <c:pt idx="698">
                  <c:v>40862</c:v>
                </c:pt>
                <c:pt idx="699">
                  <c:v>40892</c:v>
                </c:pt>
                <c:pt idx="700">
                  <c:v>40923</c:v>
                </c:pt>
                <c:pt idx="701">
                  <c:v>40954</c:v>
                </c:pt>
                <c:pt idx="702">
                  <c:v>40983</c:v>
                </c:pt>
                <c:pt idx="703">
                  <c:v>41014</c:v>
                </c:pt>
                <c:pt idx="704">
                  <c:v>41044</c:v>
                </c:pt>
                <c:pt idx="705">
                  <c:v>41075</c:v>
                </c:pt>
                <c:pt idx="706">
                  <c:v>41105</c:v>
                </c:pt>
                <c:pt idx="707">
                  <c:v>41136</c:v>
                </c:pt>
                <c:pt idx="708">
                  <c:v>41167</c:v>
                </c:pt>
                <c:pt idx="709">
                  <c:v>41197</c:v>
                </c:pt>
                <c:pt idx="710">
                  <c:v>41228</c:v>
                </c:pt>
                <c:pt idx="711">
                  <c:v>41258</c:v>
                </c:pt>
              </c:numCache>
            </c:numRef>
          </c:xVal>
          <c:yVal>
            <c:numRef>
              <c:f>'Exercise 4 solution'!$AC$2:$AC$713</c:f>
              <c:numCache>
                <c:formatCode>0.0</c:formatCode>
                <c:ptCount val="712"/>
                <c:pt idx="0">
                  <c:v>16.510690428256876</c:v>
                </c:pt>
                <c:pt idx="1">
                  <c:v>21.744883039153208</c:v>
                </c:pt>
                <c:pt idx="2">
                  <c:v>20.139008508560561</c:v>
                </c:pt>
                <c:pt idx="3">
                  <c:v>31.866375458821651</c:v>
                </c:pt>
                <c:pt idx="4">
                  <c:v>22.466314642212193</c:v>
                </c:pt>
                <c:pt idx="5">
                  <c:v>23.106985424659335</c:v>
                </c:pt>
                <c:pt idx="6">
                  <c:v>618.73651892349972</c:v>
                </c:pt>
                <c:pt idx="7">
                  <c:v>541.93401305365455</c:v>
                </c:pt>
                <c:pt idx="8">
                  <c:v>664.9628658027334</c:v>
                </c:pt>
                <c:pt idx="9">
                  <c:v>237.27923037916173</c:v>
                </c:pt>
                <c:pt idx="10">
                  <c:v>180.44100752541928</c:v>
                </c:pt>
                <c:pt idx="11">
                  <c:v>105.50952173254942</c:v>
                </c:pt>
                <c:pt idx="12">
                  <c:v>53.083263808104562</c:v>
                </c:pt>
                <c:pt idx="13">
                  <c:v>27.099328010094261</c:v>
                </c:pt>
                <c:pt idx="14">
                  <c:v>34.241423548742802</c:v>
                </c:pt>
                <c:pt idx="15">
                  <c:v>22.306059238838706</c:v>
                </c:pt>
                <c:pt idx="16">
                  <c:v>19.093080381702752</c:v>
                </c:pt>
                <c:pt idx="17">
                  <c:v>28.691020978546494</c:v>
                </c:pt>
                <c:pt idx="18">
                  <c:v>37.400300938596857</c:v>
                </c:pt>
                <c:pt idx="19">
                  <c:v>41.337391766782325</c:v>
                </c:pt>
                <c:pt idx="20">
                  <c:v>73.261227750242313</c:v>
                </c:pt>
                <c:pt idx="21">
                  <c:v>78.662209111154695</c:v>
                </c:pt>
                <c:pt idx="22">
                  <c:v>30.279986161313051</c:v>
                </c:pt>
                <c:pt idx="23">
                  <c:v>22.306059238838706</c:v>
                </c:pt>
                <c:pt idx="24">
                  <c:v>39.764012131904693</c:v>
                </c:pt>
                <c:pt idx="25">
                  <c:v>19.093080381702752</c:v>
                </c:pt>
                <c:pt idx="26">
                  <c:v>19.897792814160049</c:v>
                </c:pt>
                <c:pt idx="27">
                  <c:v>25.504736617752698</c:v>
                </c:pt>
                <c:pt idx="28">
                  <c:v>53.083263808104562</c:v>
                </c:pt>
                <c:pt idx="29">
                  <c:v>51.912617032245102</c:v>
                </c:pt>
                <c:pt idx="30">
                  <c:v>85.589609085447222</c:v>
                </c:pt>
                <c:pt idx="31">
                  <c:v>87.126627686039313</c:v>
                </c:pt>
                <c:pt idx="32">
                  <c:v>159.36804504776396</c:v>
                </c:pt>
                <c:pt idx="33">
                  <c:v>175.93209790496618</c:v>
                </c:pt>
                <c:pt idx="34">
                  <c:v>175.1802678222929</c:v>
                </c:pt>
                <c:pt idx="35">
                  <c:v>342.41378918112974</c:v>
                </c:pt>
                <c:pt idx="36">
                  <c:v>90.198165725370643</c:v>
                </c:pt>
                <c:pt idx="37">
                  <c:v>65.523854431006654</c:v>
                </c:pt>
                <c:pt idx="38">
                  <c:v>39.764012131904693</c:v>
                </c:pt>
                <c:pt idx="39">
                  <c:v>37.400300938596857</c:v>
                </c:pt>
                <c:pt idx="40">
                  <c:v>79.432823472428197</c:v>
                </c:pt>
                <c:pt idx="41">
                  <c:v>109.32622599032727</c:v>
                </c:pt>
                <c:pt idx="42">
                  <c:v>77.891361190960581</c:v>
                </c:pt>
                <c:pt idx="43">
                  <c:v>73.261227750242313</c:v>
                </c:pt>
                <c:pt idx="44">
                  <c:v>126.07271331681366</c:v>
                </c:pt>
                <c:pt idx="45">
                  <c:v>110.8517463318792</c:v>
                </c:pt>
                <c:pt idx="46">
                  <c:v>141.23691331091501</c:v>
                </c:pt>
                <c:pt idx="47">
                  <c:v>116.94742946925538</c:v>
                </c:pt>
                <c:pt idx="48">
                  <c:v>102.45308773967055</c:v>
                </c:pt>
                <c:pt idx="49">
                  <c:v>76.348954801567274</c:v>
                </c:pt>
                <c:pt idx="50">
                  <c:v>58.536017830797022</c:v>
                </c:pt>
                <c:pt idx="51">
                  <c:v>67.847891851490047</c:v>
                </c:pt>
                <c:pt idx="52">
                  <c:v>187.94816304401348</c:v>
                </c:pt>
                <c:pt idx="53">
                  <c:v>211.91061555374321</c:v>
                </c:pt>
                <c:pt idx="54">
                  <c:v>211.91061555374321</c:v>
                </c:pt>
                <c:pt idx="55">
                  <c:v>297.39431947757009</c:v>
                </c:pt>
                <c:pt idx="56">
                  <c:v>429.73290575352229</c:v>
                </c:pt>
                <c:pt idx="57">
                  <c:v>633.19336870412235</c:v>
                </c:pt>
                <c:pt idx="58">
                  <c:v>597.03155749317648</c:v>
                </c:pt>
                <c:pt idx="59">
                  <c:v>1080.7575041522905</c:v>
                </c:pt>
                <c:pt idx="60">
                  <c:v>252.90564414128849</c:v>
                </c:pt>
                <c:pt idx="61">
                  <c:v>110.08906788611245</c:v>
                </c:pt>
                <c:pt idx="62">
                  <c:v>182.69415072861989</c:v>
                </c:pt>
                <c:pt idx="63">
                  <c:v>451.65488608635337</c:v>
                </c:pt>
                <c:pt idx="64">
                  <c:v>547.01578107674084</c:v>
                </c:pt>
                <c:pt idx="65">
                  <c:v>657.02498117954451</c:v>
                </c:pt>
                <c:pt idx="66">
                  <c:v>917.59809032228077</c:v>
                </c:pt>
                <c:pt idx="67">
                  <c:v>738.43378475015834</c:v>
                </c:pt>
                <c:pt idx="68">
                  <c:v>486.66235759681109</c:v>
                </c:pt>
                <c:pt idx="69">
                  <c:v>528.13316851799095</c:v>
                </c:pt>
                <c:pt idx="70">
                  <c:v>438.50575261728022</c:v>
                </c:pt>
                <c:pt idx="71">
                  <c:v>200.68926736537497</c:v>
                </c:pt>
                <c:pt idx="72">
                  <c:v>100.15891455125683</c:v>
                </c:pt>
                <c:pt idx="73">
                  <c:v>80.203206680157578</c:v>
                </c:pt>
                <c:pt idx="74">
                  <c:v>84.820780488548422</c:v>
                </c:pt>
                <c:pt idx="75">
                  <c:v>78.662209111154695</c:v>
                </c:pt>
                <c:pt idx="76">
                  <c:v>87.126627686039313</c:v>
                </c:pt>
                <c:pt idx="77">
                  <c:v>104.74567306098092</c:v>
                </c:pt>
                <c:pt idx="78">
                  <c:v>73.261227750242313</c:v>
                </c:pt>
                <c:pt idx="79">
                  <c:v>113.13881282299847</c:v>
                </c:pt>
                <c:pt idx="80">
                  <c:v>141.99375570766952</c:v>
                </c:pt>
                <c:pt idx="81">
                  <c:v>193.19763617926901</c:v>
                </c:pt>
                <c:pt idx="82">
                  <c:v>224.60600637306999</c:v>
                </c:pt>
                <c:pt idx="83">
                  <c:v>145.01988483075905</c:v>
                </c:pt>
                <c:pt idx="84">
                  <c:v>104.74567306098092</c:v>
                </c:pt>
                <c:pt idx="85">
                  <c:v>82.512992719293692</c:v>
                </c:pt>
                <c:pt idx="86">
                  <c:v>42.908920973920551</c:v>
                </c:pt>
                <c:pt idx="87">
                  <c:v>65.523854431006654</c:v>
                </c:pt>
                <c:pt idx="88">
                  <c:v>75.577391266141944</c:v>
                </c:pt>
                <c:pt idx="89">
                  <c:v>64.748612793562472</c:v>
                </c:pt>
                <c:pt idx="90">
                  <c:v>74.805584036029757</c:v>
                </c:pt>
                <c:pt idx="91">
                  <c:v>146.53221475546439</c:v>
                </c:pt>
                <c:pt idx="92">
                  <c:v>184.94643482263166</c:v>
                </c:pt>
                <c:pt idx="93">
                  <c:v>222.36729211870039</c:v>
                </c:pt>
                <c:pt idx="94">
                  <c:v>171.4196110967539</c:v>
                </c:pt>
                <c:pt idx="95">
                  <c:v>151.06632980135601</c:v>
                </c:pt>
                <c:pt idx="96">
                  <c:v>73.261227750242313</c:v>
                </c:pt>
                <c:pt idx="97">
                  <c:v>83.282474420999534</c:v>
                </c:pt>
                <c:pt idx="98">
                  <c:v>232.80877713682332</c:v>
                </c:pt>
                <c:pt idx="99">
                  <c:v>486.66235759681109</c:v>
                </c:pt>
                <c:pt idx="100">
                  <c:v>424.61285976051136</c:v>
                </c:pt>
                <c:pt idx="101">
                  <c:v>913.3117281475827</c:v>
                </c:pt>
                <c:pt idx="102">
                  <c:v>808.09339507988932</c:v>
                </c:pt>
                <c:pt idx="103">
                  <c:v>871.84433957043564</c:v>
                </c:pt>
                <c:pt idx="104">
                  <c:v>1061.562344674976</c:v>
                </c:pt>
                <c:pt idx="105">
                  <c:v>1033.1052657667735</c:v>
                </c:pt>
                <c:pt idx="106">
                  <c:v>1350</c:v>
                </c:pt>
                <c:pt idx="107">
                  <c:v>410</c:v>
                </c:pt>
                <c:pt idx="108">
                  <c:v>380</c:v>
                </c:pt>
                <c:pt idx="109">
                  <c:v>400</c:v>
                </c:pt>
                <c:pt idx="110">
                  <c:v>590</c:v>
                </c:pt>
                <c:pt idx="111">
                  <c:v>990</c:v>
                </c:pt>
                <c:pt idx="112">
                  <c:v>1200</c:v>
                </c:pt>
                <c:pt idx="113">
                  <c:v>1520</c:v>
                </c:pt>
                <c:pt idx="114">
                  <c:v>1120</c:v>
                </c:pt>
                <c:pt idx="115">
                  <c:v>2560</c:v>
                </c:pt>
                <c:pt idx="116">
                  <c:v>2190</c:v>
                </c:pt>
                <c:pt idx="117">
                  <c:v>3430</c:v>
                </c:pt>
                <c:pt idx="118">
                  <c:v>2160</c:v>
                </c:pt>
                <c:pt idx="119">
                  <c:v>2180</c:v>
                </c:pt>
                <c:pt idx="120">
                  <c:v>1580</c:v>
                </c:pt>
                <c:pt idx="121">
                  <c:v>1440</c:v>
                </c:pt>
                <c:pt idx="122">
                  <c:v>1110</c:v>
                </c:pt>
                <c:pt idx="123">
                  <c:v>1960</c:v>
                </c:pt>
                <c:pt idx="124">
                  <c:v>2330</c:v>
                </c:pt>
                <c:pt idx="125">
                  <c:v>2630</c:v>
                </c:pt>
                <c:pt idx="126">
                  <c:v>2190</c:v>
                </c:pt>
                <c:pt idx="127">
                  <c:v>2860</c:v>
                </c:pt>
                <c:pt idx="128">
                  <c:v>1980</c:v>
                </c:pt>
                <c:pt idx="129">
                  <c:v>1830</c:v>
                </c:pt>
                <c:pt idx="130">
                  <c:v>1990</c:v>
                </c:pt>
                <c:pt idx="131">
                  <c:v>1090</c:v>
                </c:pt>
                <c:pt idx="132">
                  <c:v>880</c:v>
                </c:pt>
                <c:pt idx="133">
                  <c:v>890</c:v>
                </c:pt>
                <c:pt idx="134">
                  <c:v>570</c:v>
                </c:pt>
                <c:pt idx="135">
                  <c:v>420</c:v>
                </c:pt>
                <c:pt idx="136">
                  <c:v>670</c:v>
                </c:pt>
                <c:pt idx="137">
                  <c:v>1110</c:v>
                </c:pt>
                <c:pt idx="138">
                  <c:v>545</c:v>
                </c:pt>
                <c:pt idx="139">
                  <c:v>615</c:v>
                </c:pt>
                <c:pt idx="140">
                  <c:v>855</c:v>
                </c:pt>
                <c:pt idx="141">
                  <c:v>660</c:v>
                </c:pt>
                <c:pt idx="142">
                  <c:v>970</c:v>
                </c:pt>
                <c:pt idx="143">
                  <c:v>910</c:v>
                </c:pt>
                <c:pt idx="144">
                  <c:v>300</c:v>
                </c:pt>
                <c:pt idx="145">
                  <c:v>312.17659621305523</c:v>
                </c:pt>
                <c:pt idx="146">
                  <c:v>330</c:v>
                </c:pt>
                <c:pt idx="147">
                  <c:v>260</c:v>
                </c:pt>
                <c:pt idx="148">
                  <c:v>365</c:v>
                </c:pt>
                <c:pt idx="149">
                  <c:v>220</c:v>
                </c:pt>
                <c:pt idx="150">
                  <c:v>655</c:v>
                </c:pt>
                <c:pt idx="151">
                  <c:v>965</c:v>
                </c:pt>
                <c:pt idx="152">
                  <c:v>1010</c:v>
                </c:pt>
                <c:pt idx="153">
                  <c:v>550</c:v>
                </c:pt>
                <c:pt idx="154">
                  <c:v>385</c:v>
                </c:pt>
                <c:pt idx="155">
                  <c:v>380</c:v>
                </c:pt>
                <c:pt idx="156">
                  <c:v>310</c:v>
                </c:pt>
                <c:pt idx="157">
                  <c:v>340</c:v>
                </c:pt>
                <c:pt idx="158">
                  <c:v>340</c:v>
                </c:pt>
                <c:pt idx="159">
                  <c:v>210</c:v>
                </c:pt>
                <c:pt idx="160">
                  <c:v>510</c:v>
                </c:pt>
                <c:pt idx="161">
                  <c:v>275</c:v>
                </c:pt>
                <c:pt idx="162">
                  <c:v>320</c:v>
                </c:pt>
                <c:pt idx="163">
                  <c:v>285</c:v>
                </c:pt>
                <c:pt idx="164">
                  <c:v>285</c:v>
                </c:pt>
                <c:pt idx="165">
                  <c:v>285</c:v>
                </c:pt>
                <c:pt idx="166">
                  <c:v>275</c:v>
                </c:pt>
                <c:pt idx="167">
                  <c:v>275</c:v>
                </c:pt>
                <c:pt idx="168">
                  <c:v>275</c:v>
                </c:pt>
                <c:pt idx="169">
                  <c:v>110</c:v>
                </c:pt>
                <c:pt idx="170">
                  <c:v>110</c:v>
                </c:pt>
                <c:pt idx="171">
                  <c:v>110</c:v>
                </c:pt>
                <c:pt idx="172">
                  <c:v>280</c:v>
                </c:pt>
                <c:pt idx="173">
                  <c:v>280</c:v>
                </c:pt>
                <c:pt idx="174">
                  <c:v>280</c:v>
                </c:pt>
                <c:pt idx="175">
                  <c:v>240</c:v>
                </c:pt>
                <c:pt idx="176">
                  <c:v>240</c:v>
                </c:pt>
                <c:pt idx="177">
                  <c:v>240</c:v>
                </c:pt>
                <c:pt idx="178">
                  <c:v>195</c:v>
                </c:pt>
                <c:pt idx="179">
                  <c:v>195</c:v>
                </c:pt>
                <c:pt idx="180">
                  <c:v>195</c:v>
                </c:pt>
                <c:pt idx="181">
                  <c:v>135</c:v>
                </c:pt>
                <c:pt idx="182">
                  <c:v>135</c:v>
                </c:pt>
                <c:pt idx="183">
                  <c:v>135</c:v>
                </c:pt>
                <c:pt idx="184">
                  <c:v>128</c:v>
                </c:pt>
                <c:pt idx="185">
                  <c:v>128</c:v>
                </c:pt>
                <c:pt idx="186">
                  <c:v>216</c:v>
                </c:pt>
                <c:pt idx="187">
                  <c:v>218</c:v>
                </c:pt>
                <c:pt idx="188">
                  <c:v>290</c:v>
                </c:pt>
                <c:pt idx="189">
                  <c:v>372</c:v>
                </c:pt>
                <c:pt idx="190">
                  <c:v>145</c:v>
                </c:pt>
                <c:pt idx="191">
                  <c:v>149</c:v>
                </c:pt>
                <c:pt idx="192">
                  <c:v>188</c:v>
                </c:pt>
                <c:pt idx="193">
                  <c:v>142</c:v>
                </c:pt>
                <c:pt idx="194">
                  <c:v>80.973361091378635</c:v>
                </c:pt>
                <c:pt idx="195">
                  <c:v>113</c:v>
                </c:pt>
                <c:pt idx="196">
                  <c:v>101</c:v>
                </c:pt>
                <c:pt idx="197">
                  <c:v>154</c:v>
                </c:pt>
                <c:pt idx="198">
                  <c:v>193</c:v>
                </c:pt>
                <c:pt idx="199">
                  <c:v>248</c:v>
                </c:pt>
                <c:pt idx="200">
                  <c:v>278</c:v>
                </c:pt>
                <c:pt idx="201">
                  <c:v>266</c:v>
                </c:pt>
                <c:pt idx="202">
                  <c:v>178</c:v>
                </c:pt>
                <c:pt idx="203">
                  <c:v>164</c:v>
                </c:pt>
                <c:pt idx="204">
                  <c:v>92.8</c:v>
                </c:pt>
                <c:pt idx="205">
                  <c:v>119</c:v>
                </c:pt>
                <c:pt idx="206">
                  <c:v>95.5</c:v>
                </c:pt>
                <c:pt idx="207">
                  <c:v>88.2</c:v>
                </c:pt>
                <c:pt idx="208">
                  <c:v>84.9</c:v>
                </c:pt>
                <c:pt idx="209">
                  <c:v>108</c:v>
                </c:pt>
                <c:pt idx="210">
                  <c:v>299</c:v>
                </c:pt>
                <c:pt idx="211">
                  <c:v>251</c:v>
                </c:pt>
                <c:pt idx="212">
                  <c:v>299</c:v>
                </c:pt>
                <c:pt idx="213">
                  <c:v>189</c:v>
                </c:pt>
                <c:pt idx="214">
                  <c:v>257</c:v>
                </c:pt>
                <c:pt idx="215">
                  <c:v>235</c:v>
                </c:pt>
                <c:pt idx="216">
                  <c:v>101</c:v>
                </c:pt>
                <c:pt idx="217">
                  <c:v>41.7</c:v>
                </c:pt>
                <c:pt idx="218">
                  <c:v>52.1</c:v>
                </c:pt>
                <c:pt idx="219">
                  <c:v>68</c:v>
                </c:pt>
                <c:pt idx="220">
                  <c:v>99</c:v>
                </c:pt>
                <c:pt idx="221">
                  <c:v>99</c:v>
                </c:pt>
                <c:pt idx="222">
                  <c:v>90.881482613836965</c:v>
                </c:pt>
                <c:pt idx="223">
                  <c:v>101</c:v>
                </c:pt>
                <c:pt idx="224">
                  <c:v>134</c:v>
                </c:pt>
                <c:pt idx="225">
                  <c:v>114</c:v>
                </c:pt>
                <c:pt idx="226">
                  <c:v>78.2</c:v>
                </c:pt>
                <c:pt idx="227">
                  <c:v>72</c:v>
                </c:pt>
                <c:pt idx="228">
                  <c:v>60.3</c:v>
                </c:pt>
                <c:pt idx="229">
                  <c:v>43.8</c:v>
                </c:pt>
                <c:pt idx="230">
                  <c:v>47.1</c:v>
                </c:pt>
                <c:pt idx="231">
                  <c:v>38.565108845414798</c:v>
                </c:pt>
                <c:pt idx="232">
                  <c:v>41.1</c:v>
                </c:pt>
                <c:pt idx="233">
                  <c:v>64.2</c:v>
                </c:pt>
                <c:pt idx="234">
                  <c:v>57.1</c:v>
                </c:pt>
                <c:pt idx="235">
                  <c:v>76.900000000000006</c:v>
                </c:pt>
                <c:pt idx="236">
                  <c:v>88</c:v>
                </c:pt>
                <c:pt idx="237">
                  <c:v>92.4</c:v>
                </c:pt>
                <c:pt idx="238">
                  <c:v>82.2</c:v>
                </c:pt>
                <c:pt idx="239">
                  <c:v>91.4</c:v>
                </c:pt>
                <c:pt idx="240">
                  <c:v>37</c:v>
                </c:pt>
                <c:pt idx="241">
                  <c:v>23.9</c:v>
                </c:pt>
                <c:pt idx="242">
                  <c:v>24.6</c:v>
                </c:pt>
                <c:pt idx="243">
                  <c:v>35</c:v>
                </c:pt>
                <c:pt idx="244">
                  <c:v>52.1</c:v>
                </c:pt>
                <c:pt idx="245">
                  <c:v>57.964953646485611</c:v>
                </c:pt>
                <c:pt idx="246">
                  <c:v>67.487844709874011</c:v>
                </c:pt>
                <c:pt idx="247">
                  <c:v>114</c:v>
                </c:pt>
                <c:pt idx="248">
                  <c:v>92.7</c:v>
                </c:pt>
                <c:pt idx="249">
                  <c:v>121</c:v>
                </c:pt>
                <c:pt idx="250">
                  <c:v>129</c:v>
                </c:pt>
                <c:pt idx="251">
                  <c:v>65.400000000000006</c:v>
                </c:pt>
                <c:pt idx="252">
                  <c:v>56.378449447216425</c:v>
                </c:pt>
                <c:pt idx="253">
                  <c:v>28.5</c:v>
                </c:pt>
                <c:pt idx="254">
                  <c:v>46.6</c:v>
                </c:pt>
                <c:pt idx="255">
                  <c:v>61.9</c:v>
                </c:pt>
                <c:pt idx="256">
                  <c:v>44.5</c:v>
                </c:pt>
                <c:pt idx="257">
                  <c:v>71.2</c:v>
                </c:pt>
                <c:pt idx="258">
                  <c:v>55.1</c:v>
                </c:pt>
                <c:pt idx="259">
                  <c:v>50</c:v>
                </c:pt>
                <c:pt idx="260">
                  <c:v>88.4</c:v>
                </c:pt>
                <c:pt idx="261">
                  <c:v>73.2</c:v>
                </c:pt>
                <c:pt idx="262">
                  <c:v>48.6</c:v>
                </c:pt>
                <c:pt idx="263">
                  <c:v>60.2</c:v>
                </c:pt>
                <c:pt idx="264">
                  <c:v>34.799999999999997</c:v>
                </c:pt>
                <c:pt idx="265">
                  <c:v>53.863250533249754</c:v>
                </c:pt>
                <c:pt idx="266">
                  <c:v>22.9</c:v>
                </c:pt>
                <c:pt idx="267">
                  <c:v>29.1</c:v>
                </c:pt>
                <c:pt idx="268">
                  <c:v>43.4</c:v>
                </c:pt>
                <c:pt idx="269">
                  <c:v>35.4</c:v>
                </c:pt>
                <c:pt idx="270">
                  <c:v>39.200000000000003</c:v>
                </c:pt>
                <c:pt idx="271">
                  <c:v>48.7</c:v>
                </c:pt>
                <c:pt idx="272">
                  <c:v>64.400000000000006</c:v>
                </c:pt>
                <c:pt idx="273">
                  <c:v>31.5</c:v>
                </c:pt>
                <c:pt idx="274">
                  <c:v>61.5</c:v>
                </c:pt>
                <c:pt idx="275">
                  <c:v>58.7</c:v>
                </c:pt>
                <c:pt idx="276">
                  <c:v>39.299999999999997</c:v>
                </c:pt>
                <c:pt idx="277">
                  <c:v>44</c:v>
                </c:pt>
                <c:pt idx="278">
                  <c:v>28.691020978546494</c:v>
                </c:pt>
                <c:pt idx="279">
                  <c:v>34.9</c:v>
                </c:pt>
                <c:pt idx="280">
                  <c:v>25.8</c:v>
                </c:pt>
                <c:pt idx="281">
                  <c:v>55.7</c:v>
                </c:pt>
                <c:pt idx="282">
                  <c:v>39.6</c:v>
                </c:pt>
                <c:pt idx="283">
                  <c:v>58.5</c:v>
                </c:pt>
                <c:pt idx="284">
                  <c:v>62.6</c:v>
                </c:pt>
                <c:pt idx="285">
                  <c:v>58.8</c:v>
                </c:pt>
                <c:pt idx="286">
                  <c:v>68.3</c:v>
                </c:pt>
                <c:pt idx="287">
                  <c:v>54.7</c:v>
                </c:pt>
                <c:pt idx="288">
                  <c:v>38.4</c:v>
                </c:pt>
                <c:pt idx="289">
                  <c:v>38</c:v>
                </c:pt>
                <c:pt idx="290">
                  <c:v>30.5</c:v>
                </c:pt>
                <c:pt idx="291">
                  <c:v>50.8</c:v>
                </c:pt>
                <c:pt idx="292">
                  <c:v>95.6</c:v>
                </c:pt>
                <c:pt idx="293">
                  <c:v>70.3</c:v>
                </c:pt>
                <c:pt idx="294">
                  <c:v>138</c:v>
                </c:pt>
                <c:pt idx="295">
                  <c:v>84.1</c:v>
                </c:pt>
                <c:pt idx="296">
                  <c:v>70.599999999999994</c:v>
                </c:pt>
                <c:pt idx="297">
                  <c:v>70.099999999999994</c:v>
                </c:pt>
                <c:pt idx="298">
                  <c:v>38.299999999999997</c:v>
                </c:pt>
                <c:pt idx="299">
                  <c:v>48.8</c:v>
                </c:pt>
                <c:pt idx="300">
                  <c:v>29.6</c:v>
                </c:pt>
                <c:pt idx="301">
                  <c:v>35.5</c:v>
                </c:pt>
                <c:pt idx="302">
                  <c:v>29.4</c:v>
                </c:pt>
                <c:pt idx="303">
                  <c:v>31.3</c:v>
                </c:pt>
                <c:pt idx="304">
                  <c:v>21.5</c:v>
                </c:pt>
                <c:pt idx="305">
                  <c:v>42.7</c:v>
                </c:pt>
                <c:pt idx="306">
                  <c:v>22.2</c:v>
                </c:pt>
                <c:pt idx="307">
                  <c:v>50.7</c:v>
                </c:pt>
                <c:pt idx="308">
                  <c:v>52.9</c:v>
                </c:pt>
                <c:pt idx="309">
                  <c:v>51.3</c:v>
                </c:pt>
                <c:pt idx="310">
                  <c:v>48.4</c:v>
                </c:pt>
                <c:pt idx="311">
                  <c:v>41.3</c:v>
                </c:pt>
                <c:pt idx="312">
                  <c:v>48.4</c:v>
                </c:pt>
                <c:pt idx="313">
                  <c:v>17.3</c:v>
                </c:pt>
                <c:pt idx="314">
                  <c:v>21.9</c:v>
                </c:pt>
                <c:pt idx="315">
                  <c:v>22.1</c:v>
                </c:pt>
                <c:pt idx="316">
                  <c:v>22</c:v>
                </c:pt>
                <c:pt idx="317">
                  <c:v>26.9</c:v>
                </c:pt>
                <c:pt idx="318">
                  <c:v>39.299999999999997</c:v>
                </c:pt>
                <c:pt idx="319">
                  <c:v>43.8</c:v>
                </c:pt>
                <c:pt idx="320">
                  <c:v>40.6</c:v>
                </c:pt>
                <c:pt idx="321">
                  <c:v>40.700000000000003</c:v>
                </c:pt>
                <c:pt idx="322">
                  <c:v>46.1</c:v>
                </c:pt>
                <c:pt idx="323">
                  <c:v>19.899999999999999</c:v>
                </c:pt>
                <c:pt idx="324">
                  <c:v>34.1</c:v>
                </c:pt>
                <c:pt idx="325">
                  <c:v>20.5</c:v>
                </c:pt>
                <c:pt idx="326">
                  <c:v>39.9</c:v>
                </c:pt>
                <c:pt idx="327">
                  <c:v>24.7</c:v>
                </c:pt>
                <c:pt idx="328">
                  <c:v>23.566344556773849</c:v>
                </c:pt>
                <c:pt idx="329">
                  <c:v>47.8</c:v>
                </c:pt>
                <c:pt idx="330">
                  <c:v>36.5</c:v>
                </c:pt>
                <c:pt idx="331">
                  <c:v>52.9</c:v>
                </c:pt>
                <c:pt idx="332">
                  <c:v>56.4</c:v>
                </c:pt>
                <c:pt idx="333">
                  <c:v>54.3</c:v>
                </c:pt>
                <c:pt idx="334">
                  <c:v>43.9</c:v>
                </c:pt>
                <c:pt idx="335">
                  <c:v>42.3</c:v>
                </c:pt>
                <c:pt idx="336">
                  <c:v>14.4</c:v>
                </c:pt>
                <c:pt idx="337">
                  <c:v>21.7</c:v>
                </c:pt>
                <c:pt idx="338">
                  <c:v>20.9</c:v>
                </c:pt>
                <c:pt idx="339">
                  <c:v>18.100000000000001</c:v>
                </c:pt>
                <c:pt idx="340">
                  <c:v>25</c:v>
                </c:pt>
                <c:pt idx="341">
                  <c:v>104</c:v>
                </c:pt>
                <c:pt idx="342">
                  <c:v>22.3</c:v>
                </c:pt>
                <c:pt idx="343">
                  <c:v>32.299999999999997</c:v>
                </c:pt>
                <c:pt idx="344">
                  <c:v>30.1</c:v>
                </c:pt>
                <c:pt idx="345">
                  <c:v>30.1</c:v>
                </c:pt>
                <c:pt idx="346">
                  <c:v>35.1</c:v>
                </c:pt>
                <c:pt idx="347">
                  <c:v>24.5</c:v>
                </c:pt>
                <c:pt idx="348">
                  <c:v>29</c:v>
                </c:pt>
                <c:pt idx="349">
                  <c:v>36.1</c:v>
                </c:pt>
                <c:pt idx="350">
                  <c:v>11</c:v>
                </c:pt>
                <c:pt idx="351">
                  <c:v>8.7941581016010648</c:v>
                </c:pt>
                <c:pt idx="352">
                  <c:v>14.749632369179146</c:v>
                </c:pt>
                <c:pt idx="353">
                  <c:v>14.2</c:v>
                </c:pt>
                <c:pt idx="354">
                  <c:v>15.3</c:v>
                </c:pt>
                <c:pt idx="355">
                  <c:v>28.8</c:v>
                </c:pt>
                <c:pt idx="356">
                  <c:v>24.2</c:v>
                </c:pt>
                <c:pt idx="357">
                  <c:v>24.6</c:v>
                </c:pt>
                <c:pt idx="358">
                  <c:v>42.908920973920551</c:v>
                </c:pt>
                <c:pt idx="359">
                  <c:v>14.9</c:v>
                </c:pt>
                <c:pt idx="360">
                  <c:v>21.224358042566337</c:v>
                </c:pt>
                <c:pt idx="361">
                  <c:v>23.3</c:v>
                </c:pt>
                <c:pt idx="362">
                  <c:v>11.3</c:v>
                </c:pt>
                <c:pt idx="363">
                  <c:v>13.2</c:v>
                </c:pt>
                <c:pt idx="364">
                  <c:v>48</c:v>
                </c:pt>
                <c:pt idx="365">
                  <c:v>10.1</c:v>
                </c:pt>
                <c:pt idx="366">
                  <c:v>22.9</c:v>
                </c:pt>
                <c:pt idx="367">
                  <c:v>22.7</c:v>
                </c:pt>
                <c:pt idx="368">
                  <c:v>21</c:v>
                </c:pt>
                <c:pt idx="369">
                  <c:v>19</c:v>
                </c:pt>
                <c:pt idx="370">
                  <c:v>17</c:v>
                </c:pt>
                <c:pt idx="371">
                  <c:v>15</c:v>
                </c:pt>
                <c:pt idx="372">
                  <c:v>12.303512740865875</c:v>
                </c:pt>
                <c:pt idx="373">
                  <c:v>10.8</c:v>
                </c:pt>
                <c:pt idx="374">
                  <c:v>18.600000000000001</c:v>
                </c:pt>
                <c:pt idx="375">
                  <c:v>3.3</c:v>
                </c:pt>
                <c:pt idx="376">
                  <c:v>9.6999999999999993</c:v>
                </c:pt>
                <c:pt idx="377">
                  <c:v>17</c:v>
                </c:pt>
                <c:pt idx="378">
                  <c:v>13.8</c:v>
                </c:pt>
                <c:pt idx="379">
                  <c:v>21.9</c:v>
                </c:pt>
                <c:pt idx="380">
                  <c:v>19</c:v>
                </c:pt>
                <c:pt idx="381">
                  <c:v>12.4</c:v>
                </c:pt>
                <c:pt idx="382">
                  <c:v>15.8</c:v>
                </c:pt>
                <c:pt idx="383">
                  <c:v>18.399999999999999</c:v>
                </c:pt>
                <c:pt idx="384">
                  <c:v>18.100000000000001</c:v>
                </c:pt>
                <c:pt idx="385">
                  <c:v>7.9</c:v>
                </c:pt>
                <c:pt idx="386">
                  <c:v>14.9</c:v>
                </c:pt>
                <c:pt idx="387">
                  <c:v>13.3</c:v>
                </c:pt>
                <c:pt idx="388">
                  <c:v>12.820048005906719</c:v>
                </c:pt>
                <c:pt idx="389">
                  <c:v>14.5</c:v>
                </c:pt>
                <c:pt idx="390">
                  <c:v>12.026793443659427</c:v>
                </c:pt>
                <c:pt idx="391">
                  <c:v>13.6</c:v>
                </c:pt>
                <c:pt idx="392">
                  <c:v>14.9</c:v>
                </c:pt>
                <c:pt idx="393">
                  <c:v>17.190644972595955</c:v>
                </c:pt>
                <c:pt idx="394">
                  <c:v>17.524902539644373</c:v>
                </c:pt>
                <c:pt idx="395">
                  <c:v>14.20217959250496</c:v>
                </c:pt>
                <c:pt idx="396">
                  <c:v>16.445871076089318</c:v>
                </c:pt>
                <c:pt idx="397">
                  <c:v>6.5390378469205084</c:v>
                </c:pt>
                <c:pt idx="398">
                  <c:v>14.723406219183023</c:v>
                </c:pt>
                <c:pt idx="399">
                  <c:v>8.7941581016010648</c:v>
                </c:pt>
                <c:pt idx="400">
                  <c:v>9.0044090123812985</c:v>
                </c:pt>
                <c:pt idx="401">
                  <c:v>15.19504972909872</c:v>
                </c:pt>
                <c:pt idx="402">
                  <c:v>12.762983627309131</c:v>
                </c:pt>
                <c:pt idx="403">
                  <c:v>16.852894757212045</c:v>
                </c:pt>
                <c:pt idx="404">
                  <c:v>17.192835455237223</c:v>
                </c:pt>
                <c:pt idx="405">
                  <c:v>12.193633662144913</c:v>
                </c:pt>
                <c:pt idx="406">
                  <c:v>17.524902539644373</c:v>
                </c:pt>
                <c:pt idx="407">
                  <c:v>15.422684331754168</c:v>
                </c:pt>
                <c:pt idx="408">
                  <c:v>15.070535410082407</c:v>
                </c:pt>
                <c:pt idx="409">
                  <c:v>9.6911990416103801</c:v>
                </c:pt>
                <c:pt idx="410">
                  <c:v>12.208369086371784</c:v>
                </c:pt>
                <c:pt idx="411">
                  <c:v>6.6161684731644321</c:v>
                </c:pt>
                <c:pt idx="412">
                  <c:v>13.783231038716075</c:v>
                </c:pt>
                <c:pt idx="413">
                  <c:v>18.200845341098351</c:v>
                </c:pt>
                <c:pt idx="414">
                  <c:v>13.498307709544353</c:v>
                </c:pt>
                <c:pt idx="415">
                  <c:v>17.655413555174526</c:v>
                </c:pt>
                <c:pt idx="416">
                  <c:v>22.094030532721877</c:v>
                </c:pt>
                <c:pt idx="417">
                  <c:v>13.298228858989003</c:v>
                </c:pt>
                <c:pt idx="418">
                  <c:v>14.530840068420668</c:v>
                </c:pt>
                <c:pt idx="419">
                  <c:v>12.377225254751677</c:v>
                </c:pt>
                <c:pt idx="420">
                  <c:v>10.91052798273067</c:v>
                </c:pt>
                <c:pt idx="421">
                  <c:v>4.0682204033834299</c:v>
                </c:pt>
                <c:pt idx="422">
                  <c:v>8.1149322106866215</c:v>
                </c:pt>
                <c:pt idx="423">
                  <c:v>5.9123915415917674</c:v>
                </c:pt>
                <c:pt idx="424">
                  <c:v>11.860301624568713</c:v>
                </c:pt>
                <c:pt idx="425">
                  <c:v>14.191834390996982</c:v>
                </c:pt>
                <c:pt idx="426">
                  <c:v>14.966548759773191</c:v>
                </c:pt>
                <c:pt idx="427">
                  <c:v>19.260451151099481</c:v>
                </c:pt>
                <c:pt idx="428">
                  <c:v>17.192835455237223</c:v>
                </c:pt>
                <c:pt idx="429">
                  <c:v>15.517798619785259</c:v>
                </c:pt>
                <c:pt idx="430">
                  <c:v>19.318796691030194</c:v>
                </c:pt>
                <c:pt idx="431">
                  <c:v>20.331092008810682</c:v>
                </c:pt>
                <c:pt idx="432">
                  <c:v>18.500035971737333</c:v>
                </c:pt>
                <c:pt idx="433">
                  <c:v>7.7927734644702253</c:v>
                </c:pt>
                <c:pt idx="434">
                  <c:v>7.3142006377399467</c:v>
                </c:pt>
                <c:pt idx="435">
                  <c:v>5.9123915415917674</c:v>
                </c:pt>
                <c:pt idx="436">
                  <c:v>13.783231038716075</c:v>
                </c:pt>
                <c:pt idx="437">
                  <c:v>10.171190285126352</c:v>
                </c:pt>
                <c:pt idx="438">
                  <c:v>12.762983627309131</c:v>
                </c:pt>
                <c:pt idx="439">
                  <c:v>13.642819565362133</c:v>
                </c:pt>
                <c:pt idx="440">
                  <c:v>18.595778772750673</c:v>
                </c:pt>
                <c:pt idx="441">
                  <c:v>11.642755621091668</c:v>
                </c:pt>
                <c:pt idx="442">
                  <c:v>15.130114062765269</c:v>
                </c:pt>
                <c:pt idx="443">
                  <c:v>11.770592287050727</c:v>
                </c:pt>
                <c:pt idx="444">
                  <c:v>12.303512740865875</c:v>
                </c:pt>
                <c:pt idx="445">
                  <c:v>7.7927734644702253</c:v>
                </c:pt>
                <c:pt idx="446">
                  <c:v>7.3142006377399467</c:v>
                </c:pt>
                <c:pt idx="447">
                  <c:v>5.9123915415917674</c:v>
                </c:pt>
                <c:pt idx="448">
                  <c:v>9.952164213748258</c:v>
                </c:pt>
                <c:pt idx="449">
                  <c:v>11.17765079604809</c:v>
                </c:pt>
                <c:pt idx="450">
                  <c:v>7.5877369973558659</c:v>
                </c:pt>
                <c:pt idx="451">
                  <c:v>14.445338363324607</c:v>
                </c:pt>
                <c:pt idx="452">
                  <c:v>12.969031493758598</c:v>
                </c:pt>
                <c:pt idx="453">
                  <c:v>12.193633662144913</c:v>
                </c:pt>
                <c:pt idx="454">
                  <c:v>14.530840068420668</c:v>
                </c:pt>
                <c:pt idx="455">
                  <c:v>14.20217959250496</c:v>
                </c:pt>
                <c:pt idx="456">
                  <c:v>13.689942237896988</c:v>
                </c:pt>
                <c:pt idx="457">
                  <c:v>9.0562281207645796</c:v>
                </c:pt>
                <c:pt idx="458">
                  <c:v>4.9581964837676464</c:v>
                </c:pt>
                <c:pt idx="459">
                  <c:v>6.6161684731644321</c:v>
                </c:pt>
                <c:pt idx="460">
                  <c:v>9.952164213748258</c:v>
                </c:pt>
                <c:pt idx="461">
                  <c:v>9.1637211159714802</c:v>
                </c:pt>
                <c:pt idx="462">
                  <c:v>16.431851309229231</c:v>
                </c:pt>
                <c:pt idx="463">
                  <c:v>13.642819565362133</c:v>
                </c:pt>
                <c:pt idx="464">
                  <c:v>12.262539881192623</c:v>
                </c:pt>
                <c:pt idx="465">
                  <c:v>9.9963151324697908</c:v>
                </c:pt>
                <c:pt idx="466">
                  <c:v>17.524902539644373</c:v>
                </c:pt>
                <c:pt idx="467">
                  <c:v>8.1517208279913476</c:v>
                </c:pt>
                <c:pt idx="468">
                  <c:v>6.6814537708867672</c:v>
                </c:pt>
                <c:pt idx="469">
                  <c:v>5.9163183058991686</c:v>
                </c:pt>
                <c:pt idx="470">
                  <c:v>8.1149322106866215</c:v>
                </c:pt>
                <c:pt idx="471">
                  <c:v>7.3315712135136337</c:v>
                </c:pt>
                <c:pt idx="472">
                  <c:v>8.0613884520337944</c:v>
                </c:pt>
                <c:pt idx="473">
                  <c:v>15.19504972909872</c:v>
                </c:pt>
                <c:pt idx="474">
                  <c:v>13.498307709544353</c:v>
                </c:pt>
                <c:pt idx="475">
                  <c:v>13.642819565362133</c:v>
                </c:pt>
                <c:pt idx="476">
                  <c:v>17.894587778263162</c:v>
                </c:pt>
                <c:pt idx="477">
                  <c:v>17.190644972595955</c:v>
                </c:pt>
                <c:pt idx="478">
                  <c:v>10.929527157975386</c:v>
                </c:pt>
                <c:pt idx="479">
                  <c:v>8.752082807051595</c:v>
                </c:pt>
                <c:pt idx="480">
                  <c:v>11.607891555881022</c:v>
                </c:pt>
                <c:pt idx="481">
                  <c:v>8.4233717721573704</c:v>
                </c:pt>
                <c:pt idx="482">
                  <c:v>13.04236030392442</c:v>
                </c:pt>
                <c:pt idx="483">
                  <c:v>8.0577973844231092</c:v>
                </c:pt>
                <c:pt idx="484">
                  <c:v>9.952164213748258</c:v>
                </c:pt>
                <c:pt idx="485">
                  <c:v>21.201611932644493</c:v>
                </c:pt>
                <c:pt idx="486">
                  <c:v>14.232814794215972</c:v>
                </c:pt>
                <c:pt idx="487">
                  <c:v>11.235263171474694</c:v>
                </c:pt>
                <c:pt idx="488">
                  <c:v>13.674738143693652</c:v>
                </c:pt>
                <c:pt idx="489">
                  <c:v>7.8175578403051347</c:v>
                </c:pt>
                <c:pt idx="490">
                  <c:v>15.130114062765269</c:v>
                </c:pt>
                <c:pt idx="491">
                  <c:v>11.164868959947569</c:v>
                </c:pt>
                <c:pt idx="492">
                  <c:v>10.211300880301177</c:v>
                </c:pt>
                <c:pt idx="493">
                  <c:v>7.1645982052116359</c:v>
                </c:pt>
                <c:pt idx="494">
                  <c:v>7.3142006377399467</c:v>
                </c:pt>
                <c:pt idx="495">
                  <c:v>7.3315712135136337</c:v>
                </c:pt>
                <c:pt idx="496">
                  <c:v>11.860301624568713</c:v>
                </c:pt>
                <c:pt idx="497">
                  <c:v>12.183195488985559</c:v>
                </c:pt>
                <c:pt idx="498">
                  <c:v>10.551586027919594</c:v>
                </c:pt>
                <c:pt idx="499">
                  <c:v>12.840300767399652</c:v>
                </c:pt>
                <c:pt idx="500">
                  <c:v>14.379701988948383</c:v>
                </c:pt>
                <c:pt idx="501">
                  <c:v>9.9963151324697908</c:v>
                </c:pt>
                <c:pt idx="502">
                  <c:v>13.331531633459303</c:v>
                </c:pt>
                <c:pt idx="503">
                  <c:v>11.164868959947569</c:v>
                </c:pt>
                <c:pt idx="504">
                  <c:v>9.5100713880888712</c:v>
                </c:pt>
                <c:pt idx="505">
                  <c:v>10.328158615695255</c:v>
                </c:pt>
                <c:pt idx="506">
                  <c:v>9.7356538324304722</c:v>
                </c:pt>
                <c:pt idx="507">
                  <c:v>5.2211882038827335</c:v>
                </c:pt>
                <c:pt idx="508">
                  <c:v>8.0613884520337944</c:v>
                </c:pt>
                <c:pt idx="509">
                  <c:v>14.191834390996982</c:v>
                </c:pt>
                <c:pt idx="510">
                  <c:v>13.498307709544353</c:v>
                </c:pt>
                <c:pt idx="511">
                  <c:v>12.840300767399652</c:v>
                </c:pt>
                <c:pt idx="512">
                  <c:v>14.379701988948383</c:v>
                </c:pt>
                <c:pt idx="513">
                  <c:v>9.9963151324697908</c:v>
                </c:pt>
                <c:pt idx="514">
                  <c:v>13.331531633459303</c:v>
                </c:pt>
                <c:pt idx="515">
                  <c:v>11.164868959947569</c:v>
                </c:pt>
                <c:pt idx="516">
                  <c:v>12.99749813231897</c:v>
                </c:pt>
                <c:pt idx="517">
                  <c:v>5.9163183058991686</c:v>
                </c:pt>
                <c:pt idx="518">
                  <c:v>5.7350202437236861</c:v>
                </c:pt>
                <c:pt idx="519">
                  <c:v>4.5436970968929025</c:v>
                </c:pt>
                <c:pt idx="520">
                  <c:v>5.2664022409480928</c:v>
                </c:pt>
                <c:pt idx="521">
                  <c:v>11.17765079604809</c:v>
                </c:pt>
                <c:pt idx="522">
                  <c:v>8.3306157027465915</c:v>
                </c:pt>
                <c:pt idx="523">
                  <c:v>14.445338363324607</c:v>
                </c:pt>
                <c:pt idx="524">
                  <c:v>10.137852421932356</c:v>
                </c:pt>
                <c:pt idx="525">
                  <c:v>7.8175578403051347</c:v>
                </c:pt>
                <c:pt idx="526">
                  <c:v>9.1245601821563032</c:v>
                </c:pt>
                <c:pt idx="527">
                  <c:v>11.770592287050727</c:v>
                </c:pt>
                <c:pt idx="528">
                  <c:v>14.380929414020065</c:v>
                </c:pt>
                <c:pt idx="529">
                  <c:v>7.1645982052116359</c:v>
                </c:pt>
                <c:pt idx="530">
                  <c:v>10.554712992134752</c:v>
                </c:pt>
                <c:pt idx="531">
                  <c:v>6.6161684731644321</c:v>
                </c:pt>
                <c:pt idx="532">
                  <c:v>10.904243029786373</c:v>
                </c:pt>
                <c:pt idx="533">
                  <c:v>13.187901600445132</c:v>
                </c:pt>
                <c:pt idx="534">
                  <c:v>7.5877369973558659</c:v>
                </c:pt>
                <c:pt idx="535">
                  <c:v>12.840300767399652</c:v>
                </c:pt>
                <c:pt idx="536">
                  <c:v>12.969031493758598</c:v>
                </c:pt>
                <c:pt idx="537">
                  <c:v>8.3602829409017989</c:v>
                </c:pt>
                <c:pt idx="538">
                  <c:v>11.530487211525122</c:v>
                </c:pt>
                <c:pt idx="539">
                  <c:v>11.770592287050727</c:v>
                </c:pt>
                <c:pt idx="540">
                  <c:v>8.8066787614903905</c:v>
                </c:pt>
                <c:pt idx="541">
                  <c:v>4.6805406125665581</c:v>
                </c:pt>
                <c:pt idx="542">
                  <c:v>7.3142006377399467</c:v>
                </c:pt>
                <c:pt idx="543">
                  <c:v>4.5436970968929025</c:v>
                </c:pt>
                <c:pt idx="544">
                  <c:v>9.0044090123812985</c:v>
                </c:pt>
                <c:pt idx="545">
                  <c:v>11.17765079604809</c:v>
                </c:pt>
                <c:pt idx="546">
                  <c:v>7.5877369973558659</c:v>
                </c:pt>
                <c:pt idx="547">
                  <c:v>11.235263171474694</c:v>
                </c:pt>
                <c:pt idx="548">
                  <c:v>10.137852421932356</c:v>
                </c:pt>
                <c:pt idx="549">
                  <c:v>8.9043674208583976</c:v>
                </c:pt>
                <c:pt idx="550">
                  <c:v>10.328232972060091</c:v>
                </c:pt>
                <c:pt idx="551">
                  <c:v>7.5526450388979507</c:v>
                </c:pt>
                <c:pt idx="552">
                  <c:v>8.100934795621912</c:v>
                </c:pt>
                <c:pt idx="553">
                  <c:v>4.6805406125665581</c:v>
                </c:pt>
                <c:pt idx="554">
                  <c:v>8.1149322106866215</c:v>
                </c:pt>
                <c:pt idx="555">
                  <c:v>5.9123915415917674</c:v>
                </c:pt>
                <c:pt idx="556">
                  <c:v>7.7794775030463681</c:v>
                </c:pt>
                <c:pt idx="557">
                  <c:v>9.6675883238543516</c:v>
                </c:pt>
                <c:pt idx="558">
                  <c:v>7.4389874039521189</c:v>
                </c:pt>
                <c:pt idx="559">
                  <c:v>8.5066992584022696</c:v>
                </c:pt>
                <c:pt idx="560">
                  <c:v>10.634362932137909</c:v>
                </c:pt>
                <c:pt idx="561">
                  <c:v>6.0910684685613701</c:v>
                </c:pt>
                <c:pt idx="562">
                  <c:v>7.0744878140238381</c:v>
                </c:pt>
                <c:pt idx="563">
                  <c:v>7.0146555903787329</c:v>
                </c:pt>
                <c:pt idx="564">
                  <c:v>8.7362135550931903</c:v>
                </c:pt>
                <c:pt idx="565">
                  <c:v>5.6680846327652024</c:v>
                </c:pt>
                <c:pt idx="566">
                  <c:v>5.8132036824283411</c:v>
                </c:pt>
                <c:pt idx="567">
                  <c:v>3.6209708694426803</c:v>
                </c:pt>
                <c:pt idx="568">
                  <c:v>7.873394631072129</c:v>
                </c:pt>
                <c:pt idx="569">
                  <c:v>11.077047352148885</c:v>
                </c:pt>
                <c:pt idx="570">
                  <c:v>6.7688435409549061</c:v>
                </c:pt>
                <c:pt idx="571">
                  <c:v>7.6239285806435451</c:v>
                </c:pt>
                <c:pt idx="572">
                  <c:v>9.2144228132699748</c:v>
                </c:pt>
                <c:pt idx="573">
                  <c:v>5.9300990542091148</c:v>
                </c:pt>
                <c:pt idx="574">
                  <c:v>6.8329373055952605</c:v>
                </c:pt>
                <c:pt idx="575">
                  <c:v>6.8952622968272186</c:v>
                </c:pt>
                <c:pt idx="576">
                  <c:v>8.030222833239165</c:v>
                </c:pt>
                <c:pt idx="577">
                  <c:v>7.6669388551144939</c:v>
                </c:pt>
                <c:pt idx="578">
                  <c:v>6.5996664556977986</c:v>
                </c:pt>
                <c:pt idx="579">
                  <c:v>5.2897120312769275</c:v>
                </c:pt>
                <c:pt idx="580">
                  <c:v>6.3707152956802791</c:v>
                </c:pt>
                <c:pt idx="581">
                  <c:v>7.8018321049167296</c:v>
                </c:pt>
                <c:pt idx="582">
                  <c:v>5.6644323437063218</c:v>
                </c:pt>
                <c:pt idx="583">
                  <c:v>11.588371442578184</c:v>
                </c:pt>
                <c:pt idx="584">
                  <c:v>8.6309897672503126</c:v>
                </c:pt>
                <c:pt idx="585">
                  <c:v>6.3059484719038776</c:v>
                </c:pt>
                <c:pt idx="586">
                  <c:v>8.7029055563033957</c:v>
                </c:pt>
                <c:pt idx="587">
                  <c:v>7.8460257548424295</c:v>
                </c:pt>
                <c:pt idx="588">
                  <c:v>8.5528926264190286</c:v>
                </c:pt>
                <c:pt idx="589">
                  <c:v>4.5270815640545576</c:v>
                </c:pt>
                <c:pt idx="590">
                  <c:v>4.2446564226052059</c:v>
                </c:pt>
                <c:pt idx="591">
                  <c:v>5.0368613315926174</c:v>
                </c:pt>
                <c:pt idx="592">
                  <c:v>8.4930339447178351</c:v>
                </c:pt>
                <c:pt idx="593">
                  <c:v>8.8227132231446888</c:v>
                </c:pt>
                <c:pt idx="594">
                  <c:v>9.0187254765685623</c:v>
                </c:pt>
                <c:pt idx="595">
                  <c:v>9.6864018914071153</c:v>
                </c:pt>
                <c:pt idx="596">
                  <c:v>9.1077550351159822</c:v>
                </c:pt>
                <c:pt idx="597">
                  <c:v>7.0224054768995092</c:v>
                </c:pt>
                <c:pt idx="598">
                  <c:v>7.533570950989656</c:v>
                </c:pt>
                <c:pt idx="599">
                  <c:v>8.0617752742160089</c:v>
                </c:pt>
                <c:pt idx="600">
                  <c:v>8.023150213592638</c:v>
                </c:pt>
                <c:pt idx="601">
                  <c:v>4.9204133760792192</c:v>
                </c:pt>
                <c:pt idx="602">
                  <c:v>5.1128057212778142</c:v>
                </c:pt>
                <c:pt idx="603">
                  <c:v>3.2421646328495792</c:v>
                </c:pt>
                <c:pt idx="604">
                  <c:v>8.4735911104556845</c:v>
                </c:pt>
                <c:pt idx="605">
                  <c:v>7.0138899754288131</c:v>
                </c:pt>
                <c:pt idx="606">
                  <c:v>7.3330814867029854</c:v>
                </c:pt>
                <c:pt idx="607">
                  <c:v>8.3461954988097755</c:v>
                </c:pt>
                <c:pt idx="608">
                  <c:v>11.618910680250785</c:v>
                </c:pt>
                <c:pt idx="609">
                  <c:v>7.400640189670721</c:v>
                </c:pt>
                <c:pt idx="610">
                  <c:v>10.803283726437842</c:v>
                </c:pt>
                <c:pt idx="611">
                  <c:v>10.197721494119664</c:v>
                </c:pt>
                <c:pt idx="612">
                  <c:v>6.5174509058335657</c:v>
                </c:pt>
                <c:pt idx="613">
                  <c:v>4.2637149931409422</c:v>
                </c:pt>
                <c:pt idx="614">
                  <c:v>5.0177157302758815</c:v>
                </c:pt>
                <c:pt idx="615">
                  <c:v>5.8426882834093847</c:v>
                </c:pt>
                <c:pt idx="616">
                  <c:v>6.2373025413351115</c:v>
                </c:pt>
                <c:pt idx="617">
                  <c:v>6.8570925600699866</c:v>
                </c:pt>
                <c:pt idx="618">
                  <c:v>7.3259378571635123</c:v>
                </c:pt>
                <c:pt idx="619">
                  <c:v>6.9016616624773137</c:v>
                </c:pt>
                <c:pt idx="620">
                  <c:v>8.2748457460132983</c:v>
                </c:pt>
                <c:pt idx="621">
                  <c:v>6.9954181846943975</c:v>
                </c:pt>
                <c:pt idx="622">
                  <c:v>8.1423859979361737</c:v>
                </c:pt>
                <c:pt idx="623">
                  <c:v>7.3373106599141487</c:v>
                </c:pt>
                <c:pt idx="624">
                  <c:v>7.1298336045073327</c:v>
                </c:pt>
                <c:pt idx="625">
                  <c:v>6.4267314900486818</c:v>
                </c:pt>
                <c:pt idx="626">
                  <c:v>6.0796718129171303</c:v>
                </c:pt>
                <c:pt idx="627">
                  <c:v>3.907499443130678</c:v>
                </c:pt>
                <c:pt idx="628">
                  <c:v>6.6867997673754518</c:v>
                </c:pt>
                <c:pt idx="629">
                  <c:v>10.362492314145653</c:v>
                </c:pt>
                <c:pt idx="630">
                  <c:v>5.0533241734686696</c:v>
                </c:pt>
                <c:pt idx="631">
                  <c:v>9.7746789591829835</c:v>
                </c:pt>
                <c:pt idx="632">
                  <c:v>6.7969046462266869</c:v>
                </c:pt>
                <c:pt idx="633">
                  <c:v>7.5359064423601607</c:v>
                </c:pt>
                <c:pt idx="634">
                  <c:v>9.1305823718069927</c:v>
                </c:pt>
                <c:pt idx="635">
                  <c:v>7.9658655646872338</c:v>
                </c:pt>
                <c:pt idx="636">
                  <c:v>7.8674864108305895</c:v>
                </c:pt>
                <c:pt idx="637">
                  <c:v>7.1120096519854314</c:v>
                </c:pt>
                <c:pt idx="638">
                  <c:v>6.3313503345119866</c:v>
                </c:pt>
                <c:pt idx="639">
                  <c:v>4.9620571360103432</c:v>
                </c:pt>
                <c:pt idx="640">
                  <c:v>6.3707152956802791</c:v>
                </c:pt>
                <c:pt idx="641">
                  <c:v>8.3468544798184823</c:v>
                </c:pt>
                <c:pt idx="642">
                  <c:v>7.1615948452514218</c:v>
                </c:pt>
                <c:pt idx="643">
                  <c:v>6.8053594067218182</c:v>
                </c:pt>
                <c:pt idx="644">
                  <c:v>6.7969046462266869</c:v>
                </c:pt>
                <c:pt idx="645">
                  <c:v>7.7471078331119001</c:v>
                </c:pt>
                <c:pt idx="646">
                  <c:v>6.0654265717906215</c:v>
                </c:pt>
                <c:pt idx="647">
                  <c:v>5.8413758380952361</c:v>
                </c:pt>
                <c:pt idx="648">
                  <c:v>7.2506207816016035</c:v>
                </c:pt>
                <c:pt idx="649">
                  <c:v>4.8465457489312884</c:v>
                </c:pt>
                <c:pt idx="650">
                  <c:v>4.9890868922057434</c:v>
                </c:pt>
                <c:pt idx="651">
                  <c:v>4.772425161580661</c:v>
                </c:pt>
                <c:pt idx="652">
                  <c:v>6.8691748622495856</c:v>
                </c:pt>
                <c:pt idx="653">
                  <c:v>9.2544374341727078</c:v>
                </c:pt>
                <c:pt idx="654">
                  <c:v>4.966932430030174</c:v>
                </c:pt>
                <c:pt idx="655">
                  <c:v>8.6110267021373925</c:v>
                </c:pt>
                <c:pt idx="656">
                  <c:v>8.9797200112175553</c:v>
                </c:pt>
                <c:pt idx="657">
                  <c:v>7.4547353767756555</c:v>
                </c:pt>
                <c:pt idx="658">
                  <c:v>7.3763091480802778</c:v>
                </c:pt>
                <c:pt idx="659">
                  <c:v>4.8934473876461038</c:v>
                </c:pt>
                <c:pt idx="660">
                  <c:v>9.2922592090574376</c:v>
                </c:pt>
                <c:pt idx="661">
                  <c:v>6.1277084985617334</c:v>
                </c:pt>
                <c:pt idx="662">
                  <c:v>4.9041765361731748</c:v>
                </c:pt>
                <c:pt idx="663">
                  <c:v>6.3067256194538004</c:v>
                </c:pt>
                <c:pt idx="664">
                  <c:v>7.7560263388439994</c:v>
                </c:pt>
                <c:pt idx="665">
                  <c:v>8.3973009646278225</c:v>
                </c:pt>
                <c:pt idx="666">
                  <c:v>7.4687836269346288</c:v>
                </c:pt>
                <c:pt idx="667">
                  <c:v>8.3667518396528067</c:v>
                </c:pt>
                <c:pt idx="668">
                  <c:v>9.2357533358318449</c:v>
                </c:pt>
                <c:pt idx="669">
                  <c:v>7.0655934368334847</c:v>
                </c:pt>
                <c:pt idx="670">
                  <c:v>8.1725311422848588</c:v>
                </c:pt>
                <c:pt idx="671">
                  <c:v>8.5658382814271814</c:v>
                </c:pt>
                <c:pt idx="672">
                  <c:v>8.9827394722008727</c:v>
                </c:pt>
                <c:pt idx="673">
                  <c:v>5.4079958148767266</c:v>
                </c:pt>
                <c:pt idx="674">
                  <c:v>5.5945122642860268</c:v>
                </c:pt>
                <c:pt idx="675">
                  <c:v>4.6915022798461328</c:v>
                </c:pt>
                <c:pt idx="676">
                  <c:v>8.4930339447178351</c:v>
                </c:pt>
                <c:pt idx="677">
                  <c:v>9.59706320646686</c:v>
                </c:pt>
                <c:pt idx="678">
                  <c:v>6.2956935241969019</c:v>
                </c:pt>
                <c:pt idx="679">
                  <c:v>11.427867682985694</c:v>
                </c:pt>
                <c:pt idx="680">
                  <c:v>12.085788921862971</c:v>
                </c:pt>
                <c:pt idx="681">
                  <c:v>7.346560206507057</c:v>
                </c:pt>
                <c:pt idx="682">
                  <c:v>9.0161538767700886</c:v>
                </c:pt>
                <c:pt idx="683">
                  <c:v>8.2656933355807141</c:v>
                </c:pt>
                <c:pt idx="684">
                  <c:v>7.0018482634934083</c:v>
                </c:pt>
                <c:pt idx="685">
                  <c:v>5.2349319258244407</c:v>
                </c:pt>
                <c:pt idx="686">
                  <c:v>4.5504310206022272</c:v>
                </c:pt>
                <c:pt idx="687">
                  <c:v>4.3966218253071299</c:v>
                </c:pt>
                <c:pt idx="688">
                  <c:v>4.8044570464952354</c:v>
                </c:pt>
                <c:pt idx="689">
                  <c:v>8.3266750245947563</c:v>
                </c:pt>
                <c:pt idx="690">
                  <c:v>8.6167498473003441</c:v>
                </c:pt>
                <c:pt idx="691">
                  <c:v>10.039510162510602</c:v>
                </c:pt>
                <c:pt idx="692">
                  <c:v>11.56229365318708</c:v>
                </c:pt>
                <c:pt idx="693">
                  <c:v>7.1519997666944191</c:v>
                </c:pt>
                <c:pt idx="694">
                  <c:v>8.6607289030932009</c:v>
                </c:pt>
                <c:pt idx="695">
                  <c:v>6.0136918676656999</c:v>
                </c:pt>
                <c:pt idx="696">
                  <c:v>6.4889112273133556</c:v>
                </c:pt>
                <c:pt idx="697">
                  <c:v>4.7174067646471283</c:v>
                </c:pt>
                <c:pt idx="698">
                  <c:v>4.5306821604988556</c:v>
                </c:pt>
                <c:pt idx="699">
                  <c:v>4.3499809306779174</c:v>
                </c:pt>
                <c:pt idx="700">
                  <c:v>5.4848318391575255</c:v>
                </c:pt>
                <c:pt idx="701">
                  <c:v>9.556760791321242</c:v>
                </c:pt>
                <c:pt idx="702">
                  <c:v>5.6357056608836587</c:v>
                </c:pt>
                <c:pt idx="703">
                  <c:v>10.834003772493457</c:v>
                </c:pt>
                <c:pt idx="704">
                  <c:v>10.293950945676347</c:v>
                </c:pt>
                <c:pt idx="705">
                  <c:v>6.2522016811915408</c:v>
                </c:pt>
                <c:pt idx="706">
                  <c:v>7.7443627713373999</c:v>
                </c:pt>
                <c:pt idx="707">
                  <c:v>5.5446290617889105</c:v>
                </c:pt>
                <c:pt idx="708">
                  <c:v>6.873765366661746</c:v>
                </c:pt>
                <c:pt idx="709">
                  <c:v>4.0987374926369995</c:v>
                </c:pt>
                <c:pt idx="710">
                  <c:v>3.4733973735973835</c:v>
                </c:pt>
                <c:pt idx="711">
                  <c:v>3.2676424481147683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548-4972-937F-95CEA815D8EE}"/>
            </c:ext>
          </c:extLst>
        </c:ser>
        <c:ser>
          <c:idx val="1"/>
          <c:order val="3"/>
          <c:tx>
            <c:v>Decay line</c:v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'Exercise 4 solution'!$E$30:$E$31</c:f>
              <c:numCache>
                <c:formatCode>m/d/yyyy</c:formatCode>
                <c:ptCount val="2"/>
                <c:pt idx="0">
                  <c:v>41061</c:v>
                </c:pt>
                <c:pt idx="1">
                  <c:v>18415</c:v>
                </c:pt>
              </c:numCache>
            </c:numRef>
          </c:xVal>
          <c:yVal>
            <c:numRef>
              <c:f>'Exercise 4 solution'!$F$30:$F$31</c:f>
              <c:numCache>
                <c:formatCode>0</c:formatCode>
                <c:ptCount val="2"/>
                <c:pt idx="0" formatCode="General">
                  <c:v>4.5</c:v>
                </c:pt>
                <c:pt idx="1">
                  <c:v>147.27742869638899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548-4972-937F-95CEA815D8EE}"/>
            </c:ext>
          </c:extLst>
        </c:ser>
        <c:ser>
          <c:idx val="4"/>
          <c:order val="4"/>
          <c:tx>
            <c:v>Annual mean minus stdev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'Exercise 4 solution'!$Z$2:$Z$61</c:f>
              <c:numCache>
                <c:formatCode>m/d/yyyy</c:formatCode>
                <c:ptCount val="60"/>
                <c:pt idx="0">
                  <c:v>19511</c:v>
                </c:pt>
                <c:pt idx="1">
                  <c:v>19876</c:v>
                </c:pt>
                <c:pt idx="2">
                  <c:v>20241</c:v>
                </c:pt>
                <c:pt idx="3">
                  <c:v>20607</c:v>
                </c:pt>
                <c:pt idx="4">
                  <c:v>20972</c:v>
                </c:pt>
                <c:pt idx="5">
                  <c:v>21337</c:v>
                </c:pt>
                <c:pt idx="6">
                  <c:v>21702</c:v>
                </c:pt>
                <c:pt idx="7">
                  <c:v>22068</c:v>
                </c:pt>
                <c:pt idx="8">
                  <c:v>22433</c:v>
                </c:pt>
                <c:pt idx="9">
                  <c:v>22798</c:v>
                </c:pt>
                <c:pt idx="10">
                  <c:v>23163</c:v>
                </c:pt>
                <c:pt idx="11">
                  <c:v>23529</c:v>
                </c:pt>
                <c:pt idx="12">
                  <c:v>23894</c:v>
                </c:pt>
                <c:pt idx="13">
                  <c:v>24259</c:v>
                </c:pt>
                <c:pt idx="14">
                  <c:v>24624</c:v>
                </c:pt>
                <c:pt idx="15">
                  <c:v>24990</c:v>
                </c:pt>
                <c:pt idx="16">
                  <c:v>25355</c:v>
                </c:pt>
                <c:pt idx="17">
                  <c:v>25720</c:v>
                </c:pt>
                <c:pt idx="18">
                  <c:v>26085</c:v>
                </c:pt>
                <c:pt idx="19">
                  <c:v>26451</c:v>
                </c:pt>
                <c:pt idx="20">
                  <c:v>26816</c:v>
                </c:pt>
                <c:pt idx="21">
                  <c:v>27181</c:v>
                </c:pt>
                <c:pt idx="22">
                  <c:v>27546</c:v>
                </c:pt>
                <c:pt idx="23">
                  <c:v>27912</c:v>
                </c:pt>
                <c:pt idx="24">
                  <c:v>28277</c:v>
                </c:pt>
                <c:pt idx="25">
                  <c:v>28642</c:v>
                </c:pt>
                <c:pt idx="26">
                  <c:v>29007</c:v>
                </c:pt>
                <c:pt idx="27">
                  <c:v>29373</c:v>
                </c:pt>
                <c:pt idx="28">
                  <c:v>29738</c:v>
                </c:pt>
                <c:pt idx="29">
                  <c:v>30103</c:v>
                </c:pt>
                <c:pt idx="30">
                  <c:v>30468</c:v>
                </c:pt>
                <c:pt idx="31">
                  <c:v>30834</c:v>
                </c:pt>
                <c:pt idx="32">
                  <c:v>31199</c:v>
                </c:pt>
                <c:pt idx="33">
                  <c:v>31564</c:v>
                </c:pt>
                <c:pt idx="34">
                  <c:v>31929</c:v>
                </c:pt>
                <c:pt idx="35">
                  <c:v>32295</c:v>
                </c:pt>
                <c:pt idx="36">
                  <c:v>32660</c:v>
                </c:pt>
                <c:pt idx="37">
                  <c:v>33025</c:v>
                </c:pt>
                <c:pt idx="38">
                  <c:v>33390</c:v>
                </c:pt>
                <c:pt idx="39">
                  <c:v>33756</c:v>
                </c:pt>
                <c:pt idx="40">
                  <c:v>34121</c:v>
                </c:pt>
                <c:pt idx="41">
                  <c:v>34486</c:v>
                </c:pt>
                <c:pt idx="42">
                  <c:v>34851</c:v>
                </c:pt>
                <c:pt idx="43">
                  <c:v>35217</c:v>
                </c:pt>
                <c:pt idx="44">
                  <c:v>35582</c:v>
                </c:pt>
                <c:pt idx="45">
                  <c:v>35947</c:v>
                </c:pt>
                <c:pt idx="46">
                  <c:v>36312</c:v>
                </c:pt>
                <c:pt idx="47">
                  <c:v>36678</c:v>
                </c:pt>
                <c:pt idx="48">
                  <c:v>37043</c:v>
                </c:pt>
                <c:pt idx="49">
                  <c:v>37408</c:v>
                </c:pt>
                <c:pt idx="50">
                  <c:v>37773</c:v>
                </c:pt>
                <c:pt idx="51">
                  <c:v>38139</c:v>
                </c:pt>
                <c:pt idx="52">
                  <c:v>38504</c:v>
                </c:pt>
                <c:pt idx="53">
                  <c:v>38869</c:v>
                </c:pt>
                <c:pt idx="54">
                  <c:v>39234</c:v>
                </c:pt>
                <c:pt idx="55">
                  <c:v>39600</c:v>
                </c:pt>
                <c:pt idx="56">
                  <c:v>39965</c:v>
                </c:pt>
                <c:pt idx="57">
                  <c:v>40330</c:v>
                </c:pt>
                <c:pt idx="58">
                  <c:v>40695</c:v>
                </c:pt>
                <c:pt idx="59">
                  <c:v>41061</c:v>
                </c:pt>
              </c:numCache>
            </c:numRef>
          </c:xVal>
          <c:yVal>
            <c:numRef>
              <c:f>'Exercise 4 solution'!$X$2:$X$61</c:f>
              <c:numCache>
                <c:formatCode>0.0</c:formatCode>
                <c:ptCount val="60"/>
                <c:pt idx="0">
                  <c:v>28.240542321064204</c:v>
                </c:pt>
                <c:pt idx="1">
                  <c:v>483.46695440310725</c:v>
                </c:pt>
                <c:pt idx="2">
                  <c:v>56.425849393527002</c:v>
                </c:pt>
                <c:pt idx="3">
                  <c:v>201.63162674340882</c:v>
                </c:pt>
                <c:pt idx="4">
                  <c:v>121.16269458524725</c:v>
                </c:pt>
                <c:pt idx="5">
                  <c:v>663.17939404151082</c:v>
                </c:pt>
                <c:pt idx="6">
                  <c:v>695.55326737159874</c:v>
                </c:pt>
                <c:pt idx="7">
                  <c:v>168.14853028746933</c:v>
                </c:pt>
                <c:pt idx="8">
                  <c:v>282.12145397798304</c:v>
                </c:pt>
                <c:pt idx="9">
                  <c:v>1091.540953191439</c:v>
                </c:pt>
                <c:pt idx="10">
                  <c:v>2557.1205556500186</c:v>
                </c:pt>
                <c:pt idx="11">
                  <c:v>2469.3877931321572</c:v>
                </c:pt>
                <c:pt idx="12">
                  <c:v>917.57144413068806</c:v>
                </c:pt>
                <c:pt idx="13">
                  <c:v>745.90014225710911</c:v>
                </c:pt>
                <c:pt idx="14">
                  <c:v>370.92756479050342</c:v>
                </c:pt>
                <c:pt idx="15">
                  <c:v>268.80678951471612</c:v>
                </c:pt>
                <c:pt idx="16">
                  <c:v>263.4545671819219</c:v>
                </c:pt>
                <c:pt idx="17">
                  <c:v>234.26161384244955</c:v>
                </c:pt>
                <c:pt idx="18">
                  <c:v>264.72885382946095</c:v>
                </c:pt>
                <c:pt idx="19">
                  <c:v>111.47493333951198</c:v>
                </c:pt>
                <c:pt idx="20">
                  <c:v>85.921248026692439</c:v>
                </c:pt>
                <c:pt idx="21">
                  <c:v>106.48825944778665</c:v>
                </c:pt>
                <c:pt idx="22">
                  <c:v>71.621938154555011</c:v>
                </c:pt>
                <c:pt idx="23">
                  <c:v>56.023780568889833</c:v>
                </c:pt>
                <c:pt idx="24">
                  <c:v>62.037188412843093</c:v>
                </c:pt>
                <c:pt idx="25">
                  <c:v>94.958764095841047</c:v>
                </c:pt>
                <c:pt idx="26">
                  <c:v>51.034508917309005</c:v>
                </c:pt>
                <c:pt idx="27">
                  <c:v>42.970268530202787</c:v>
                </c:pt>
                <c:pt idx="28">
                  <c:v>51.59174560922888</c:v>
                </c:pt>
                <c:pt idx="29">
                  <c:v>56.486374415810303</c:v>
                </c:pt>
                <c:pt idx="30">
                  <c:v>29.659719754213384</c:v>
                </c:pt>
                <c:pt idx="31">
                  <c:v>29.377099693281842</c:v>
                </c:pt>
                <c:pt idx="32">
                  <c:v>19.212958475685753</c:v>
                </c:pt>
                <c:pt idx="33">
                  <c:v>16.86075707532909</c:v>
                </c:pt>
                <c:pt idx="34">
                  <c:v>16.82375776809339</c:v>
                </c:pt>
                <c:pt idx="35">
                  <c:v>18.032660781164104</c:v>
                </c:pt>
                <c:pt idx="36">
                  <c:v>19.405691175943527</c:v>
                </c:pt>
                <c:pt idx="37">
                  <c:v>15.293217358269489</c:v>
                </c:pt>
                <c:pt idx="38">
                  <c:v>14.242459740415065</c:v>
                </c:pt>
                <c:pt idx="39">
                  <c:v>14.204396376139108</c:v>
                </c:pt>
                <c:pt idx="40">
                  <c:v>15.670907414862024</c:v>
                </c:pt>
                <c:pt idx="41">
                  <c:v>15.533838969372061</c:v>
                </c:pt>
                <c:pt idx="42">
                  <c:v>13.284327668655621</c:v>
                </c:pt>
                <c:pt idx="43">
                  <c:v>14.162841410188783</c:v>
                </c:pt>
                <c:pt idx="44">
                  <c:v>12.642339016062218</c:v>
                </c:pt>
                <c:pt idx="45">
                  <c:v>12.645974981084207</c:v>
                </c:pt>
                <c:pt idx="46">
                  <c:v>10.569813178934032</c:v>
                </c:pt>
                <c:pt idx="47">
                  <c:v>9.2554280383681498</c:v>
                </c:pt>
                <c:pt idx="48">
                  <c:v>9.0120826589324281</c:v>
                </c:pt>
                <c:pt idx="49">
                  <c:v>9.2480839021370222</c:v>
                </c:pt>
                <c:pt idx="50">
                  <c:v>9.4120296476511403</c:v>
                </c:pt>
                <c:pt idx="51">
                  <c:v>10.007568838535247</c:v>
                </c:pt>
                <c:pt idx="52">
                  <c:v>7.931248340642032</c:v>
                </c:pt>
                <c:pt idx="53">
                  <c:v>9.1562358402346362</c:v>
                </c:pt>
                <c:pt idx="54">
                  <c:v>7.5723762944199766</c:v>
                </c:pt>
                <c:pt idx="55">
                  <c:v>8.7741113061639808</c:v>
                </c:pt>
                <c:pt idx="56">
                  <c:v>8.9678215073610623</c:v>
                </c:pt>
                <c:pt idx="57">
                  <c:v>10.309522782594993</c:v>
                </c:pt>
                <c:pt idx="58">
                  <c:v>9.4689995982283968</c:v>
                </c:pt>
                <c:pt idx="59">
                  <c:v>9.1510400929037701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548-4972-937F-95CEA815D8EE}"/>
            </c:ext>
          </c:extLst>
        </c:ser>
        <c:ser>
          <c:idx val="5"/>
          <c:order val="5"/>
          <c:tx>
            <c:v>Annual mean minus stdev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'Exercise 4 solution'!$Z$2:$Z$61</c:f>
              <c:numCache>
                <c:formatCode>m/d/yyyy</c:formatCode>
                <c:ptCount val="60"/>
                <c:pt idx="0">
                  <c:v>19511</c:v>
                </c:pt>
                <c:pt idx="1">
                  <c:v>19876</c:v>
                </c:pt>
                <c:pt idx="2">
                  <c:v>20241</c:v>
                </c:pt>
                <c:pt idx="3">
                  <c:v>20607</c:v>
                </c:pt>
                <c:pt idx="4">
                  <c:v>20972</c:v>
                </c:pt>
                <c:pt idx="5">
                  <c:v>21337</c:v>
                </c:pt>
                <c:pt idx="6">
                  <c:v>21702</c:v>
                </c:pt>
                <c:pt idx="7">
                  <c:v>22068</c:v>
                </c:pt>
                <c:pt idx="8">
                  <c:v>22433</c:v>
                </c:pt>
                <c:pt idx="9">
                  <c:v>22798</c:v>
                </c:pt>
                <c:pt idx="10">
                  <c:v>23163</c:v>
                </c:pt>
                <c:pt idx="11">
                  <c:v>23529</c:v>
                </c:pt>
                <c:pt idx="12">
                  <c:v>23894</c:v>
                </c:pt>
                <c:pt idx="13">
                  <c:v>24259</c:v>
                </c:pt>
                <c:pt idx="14">
                  <c:v>24624</c:v>
                </c:pt>
                <c:pt idx="15">
                  <c:v>24990</c:v>
                </c:pt>
                <c:pt idx="16">
                  <c:v>25355</c:v>
                </c:pt>
                <c:pt idx="17">
                  <c:v>25720</c:v>
                </c:pt>
                <c:pt idx="18">
                  <c:v>26085</c:v>
                </c:pt>
                <c:pt idx="19">
                  <c:v>26451</c:v>
                </c:pt>
                <c:pt idx="20">
                  <c:v>26816</c:v>
                </c:pt>
                <c:pt idx="21">
                  <c:v>27181</c:v>
                </c:pt>
                <c:pt idx="22">
                  <c:v>27546</c:v>
                </c:pt>
                <c:pt idx="23">
                  <c:v>27912</c:v>
                </c:pt>
                <c:pt idx="24">
                  <c:v>28277</c:v>
                </c:pt>
                <c:pt idx="25">
                  <c:v>28642</c:v>
                </c:pt>
                <c:pt idx="26">
                  <c:v>29007</c:v>
                </c:pt>
                <c:pt idx="27">
                  <c:v>29373</c:v>
                </c:pt>
                <c:pt idx="28">
                  <c:v>29738</c:v>
                </c:pt>
                <c:pt idx="29">
                  <c:v>30103</c:v>
                </c:pt>
                <c:pt idx="30">
                  <c:v>30468</c:v>
                </c:pt>
                <c:pt idx="31">
                  <c:v>30834</c:v>
                </c:pt>
                <c:pt idx="32">
                  <c:v>31199</c:v>
                </c:pt>
                <c:pt idx="33">
                  <c:v>31564</c:v>
                </c:pt>
                <c:pt idx="34">
                  <c:v>31929</c:v>
                </c:pt>
                <c:pt idx="35">
                  <c:v>32295</c:v>
                </c:pt>
                <c:pt idx="36">
                  <c:v>32660</c:v>
                </c:pt>
                <c:pt idx="37">
                  <c:v>33025</c:v>
                </c:pt>
                <c:pt idx="38">
                  <c:v>33390</c:v>
                </c:pt>
                <c:pt idx="39">
                  <c:v>33756</c:v>
                </c:pt>
                <c:pt idx="40">
                  <c:v>34121</c:v>
                </c:pt>
                <c:pt idx="41">
                  <c:v>34486</c:v>
                </c:pt>
                <c:pt idx="42">
                  <c:v>34851</c:v>
                </c:pt>
                <c:pt idx="43">
                  <c:v>35217</c:v>
                </c:pt>
                <c:pt idx="44">
                  <c:v>35582</c:v>
                </c:pt>
                <c:pt idx="45">
                  <c:v>35947</c:v>
                </c:pt>
                <c:pt idx="46">
                  <c:v>36312</c:v>
                </c:pt>
                <c:pt idx="47">
                  <c:v>36678</c:v>
                </c:pt>
                <c:pt idx="48">
                  <c:v>37043</c:v>
                </c:pt>
                <c:pt idx="49">
                  <c:v>37408</c:v>
                </c:pt>
                <c:pt idx="50">
                  <c:v>37773</c:v>
                </c:pt>
                <c:pt idx="51">
                  <c:v>38139</c:v>
                </c:pt>
                <c:pt idx="52">
                  <c:v>38504</c:v>
                </c:pt>
                <c:pt idx="53">
                  <c:v>38869</c:v>
                </c:pt>
                <c:pt idx="54">
                  <c:v>39234</c:v>
                </c:pt>
                <c:pt idx="55">
                  <c:v>39600</c:v>
                </c:pt>
                <c:pt idx="56">
                  <c:v>39965</c:v>
                </c:pt>
                <c:pt idx="57">
                  <c:v>40330</c:v>
                </c:pt>
                <c:pt idx="58">
                  <c:v>40695</c:v>
                </c:pt>
                <c:pt idx="59">
                  <c:v>41061</c:v>
                </c:pt>
              </c:numCache>
            </c:numRef>
          </c:xVal>
          <c:yVal>
            <c:numRef>
              <c:f>'Exercise 4 solution'!$Y$2:$Y$61</c:f>
              <c:numCache>
                <c:formatCode>0.0</c:formatCode>
                <c:ptCount val="60"/>
                <c:pt idx="0">
                  <c:v>16.850366509737597</c:v>
                </c:pt>
                <c:pt idx="1">
                  <c:v>-27.339642139933176</c:v>
                </c:pt>
                <c:pt idx="2">
                  <c:v>16.122633651922559</c:v>
                </c:pt>
                <c:pt idx="3">
                  <c:v>25.6171483890692</c:v>
                </c:pt>
                <c:pt idx="4">
                  <c:v>68.871704257477134</c:v>
                </c:pt>
                <c:pt idx="5">
                  <c:v>111.35773905424844</c:v>
                </c:pt>
                <c:pt idx="6">
                  <c:v>114.09811500461785</c:v>
                </c:pt>
                <c:pt idx="7">
                  <c:v>61.648313978569057</c:v>
                </c:pt>
                <c:pt idx="8">
                  <c:v>45.791597287936412</c:v>
                </c:pt>
                <c:pt idx="9">
                  <c:v>447.21403564192252</c:v>
                </c:pt>
                <c:pt idx="10">
                  <c:v>1184.546111016648</c:v>
                </c:pt>
                <c:pt idx="11">
                  <c:v>807.27887353450922</c:v>
                </c:pt>
                <c:pt idx="12">
                  <c:v>338.62465523815433</c:v>
                </c:pt>
                <c:pt idx="13">
                  <c:v>209.09985774289095</c:v>
                </c:pt>
                <c:pt idx="14">
                  <c:v>148.2391018761632</c:v>
                </c:pt>
                <c:pt idx="15">
                  <c:v>156.19321048528388</c:v>
                </c:pt>
                <c:pt idx="16">
                  <c:v>98.207659666641206</c:v>
                </c:pt>
                <c:pt idx="17">
                  <c:v>95.32171949088378</c:v>
                </c:pt>
                <c:pt idx="18">
                  <c:v>66.221146170539058</c:v>
                </c:pt>
                <c:pt idx="19">
                  <c:v>51.499498570363301</c:v>
                </c:pt>
                <c:pt idx="20">
                  <c:v>33.045418639974251</c:v>
                </c:pt>
                <c:pt idx="21">
                  <c:v>42.35028185280936</c:v>
                </c:pt>
                <c:pt idx="22">
                  <c:v>33.688603600986632</c:v>
                </c:pt>
                <c:pt idx="23">
                  <c:v>32.258056260867917</c:v>
                </c:pt>
                <c:pt idx="24">
                  <c:v>34.912811587156895</c:v>
                </c:pt>
                <c:pt idx="25">
                  <c:v>28.641235904158926</c:v>
                </c:pt>
                <c:pt idx="26">
                  <c:v>22.415491082690998</c:v>
                </c:pt>
                <c:pt idx="27">
                  <c:v>23.446398136463884</c:v>
                </c:pt>
                <c:pt idx="28">
                  <c:v>20.535978483566751</c:v>
                </c:pt>
                <c:pt idx="29">
                  <c:v>8.2293186011232109</c:v>
                </c:pt>
                <c:pt idx="30">
                  <c:v>11.787432143397622</c:v>
                </c:pt>
                <c:pt idx="31">
                  <c:v>7.4068190968624705</c:v>
                </c:pt>
                <c:pt idx="32">
                  <c:v>11.153708190980916</c:v>
                </c:pt>
                <c:pt idx="33">
                  <c:v>10.350416557688472</c:v>
                </c:pt>
                <c:pt idx="34">
                  <c:v>9.7988530862417598</c:v>
                </c:pt>
                <c:pt idx="35">
                  <c:v>7.7080383018040681</c:v>
                </c:pt>
                <c:pt idx="36">
                  <c:v>9.287485543529975</c:v>
                </c:pt>
                <c:pt idx="37">
                  <c:v>8.17717324920382</c:v>
                </c:pt>
                <c:pt idx="38">
                  <c:v>7.6540586767348691</c:v>
                </c:pt>
                <c:pt idx="39">
                  <c:v>6.6573219716267937</c:v>
                </c:pt>
                <c:pt idx="40">
                  <c:v>8.7117307831898128</c:v>
                </c:pt>
                <c:pt idx="41">
                  <c:v>7.2046283732215084</c:v>
                </c:pt>
                <c:pt idx="42">
                  <c:v>8.5661512753103644</c:v>
                </c:pt>
                <c:pt idx="43">
                  <c:v>6.9466223920836443</c:v>
                </c:pt>
                <c:pt idx="44">
                  <c:v>6.8221574704449157</c:v>
                </c:pt>
                <c:pt idx="45">
                  <c:v>6.4366405917346388</c:v>
                </c:pt>
                <c:pt idx="46">
                  <c:v>6.553012986311904</c:v>
                </c:pt>
                <c:pt idx="47">
                  <c:v>5.4188719673129118</c:v>
                </c:pt>
                <c:pt idx="48">
                  <c:v>5.954996632742473</c:v>
                </c:pt>
                <c:pt idx="49">
                  <c:v>4.9640348781717982</c:v>
                </c:pt>
                <c:pt idx="50">
                  <c:v>5.4287895551586285</c:v>
                </c:pt>
                <c:pt idx="51">
                  <c:v>5.4639118405540934</c:v>
                </c:pt>
                <c:pt idx="52">
                  <c:v>5.6713669193925931</c:v>
                </c:pt>
                <c:pt idx="53">
                  <c:v>5.7736737885307283</c:v>
                </c:pt>
                <c:pt idx="54">
                  <c:v>5.2599599557493146</c:v>
                </c:pt>
                <c:pt idx="55">
                  <c:v>5.39866422976195</c:v>
                </c:pt>
                <c:pt idx="56">
                  <c:v>5.9830666255800038</c:v>
                </c:pt>
                <c:pt idx="57">
                  <c:v>5.3090918397908977</c:v>
                </c:pt>
                <c:pt idx="58">
                  <c:v>4.7415149608846985</c:v>
                </c:pt>
                <c:pt idx="59">
                  <c:v>4.0256247745730604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548-4972-937F-95CEA815D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2255136"/>
        <c:axId val="662253888"/>
      </c:scatterChart>
      <c:valAx>
        <c:axId val="662255136"/>
        <c:scaling>
          <c:orientation val="minMax"/>
          <c:max val="40300"/>
          <c:min val="3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112074831057718"/>
              <c:y val="0.889171916555252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2253888"/>
        <c:crosses val="autoZero"/>
        <c:crossBetween val="midCat"/>
        <c:minorUnit val="1000"/>
      </c:valAx>
      <c:valAx>
        <c:axId val="662253888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/>
                  <a:t>Atmospheric </a:t>
                </a:r>
                <a:r>
                  <a:rPr lang="en-US" baseline="30000"/>
                  <a:t>3</a:t>
                </a:r>
                <a:r>
                  <a:rPr lang="en-US" baseline="0"/>
                  <a:t>H (TU)</a:t>
                </a:r>
                <a:endParaRPr lang="en-US" baseline="30000"/>
              </a:p>
            </c:rich>
          </c:tx>
          <c:layout>
            <c:manualLayout>
              <c:xMode val="edge"/>
              <c:yMode val="edge"/>
              <c:x val="2.6723486504649771E-2"/>
              <c:y val="0.284696078264479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2255136"/>
        <c:crosses val="autoZero"/>
        <c:crossBetween val="midCat"/>
      </c:valAx>
      <c:spPr>
        <a:noFill/>
        <a:ln>
          <a:solidFill>
            <a:schemeClr val="accent3"/>
          </a:solidFill>
        </a:ln>
        <a:effectLst/>
      </c:spPr>
    </c:plotArea>
    <c:legend>
      <c:legendPos val="r"/>
      <c:layout>
        <c:manualLayout>
          <c:xMode val="edge"/>
          <c:yMode val="edge"/>
          <c:x val="0.57967179612035491"/>
          <c:y val="4.7727021282449489E-2"/>
          <c:w val="0.33173528994047913"/>
          <c:h val="0.272282122262424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476250</xdr:colOff>
      <xdr:row>8</xdr:row>
      <xdr:rowOff>48752</xdr:rowOff>
    </xdr:from>
    <xdr:to>
      <xdr:col>21</xdr:col>
      <xdr:colOff>404745</xdr:colOff>
      <xdr:row>23</xdr:row>
      <xdr:rowOff>54915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F126C498-E570-D3FA-B80B-254C3FCEF6B9}"/>
            </a:ext>
          </a:extLst>
        </xdr:cNvPr>
        <xdr:cNvGrpSpPr/>
      </xdr:nvGrpSpPr>
      <xdr:grpSpPr>
        <a:xfrm>
          <a:off x="5467350" y="1839452"/>
          <a:ext cx="6615045" cy="2444563"/>
          <a:chOff x="5753100" y="1770872"/>
          <a:chExt cx="7457055" cy="2410273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38BD493B-DC54-9E9E-44F3-0FC7A81895C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5753100" y="1770872"/>
            <a:ext cx="7457055" cy="2410273"/>
          </a:xfrm>
          <a:prstGeom prst="rect">
            <a:avLst/>
          </a:prstGeom>
        </xdr:spPr>
      </xdr:pic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C686801B-1EAF-E1EA-C5C4-620AD2A1343A}"/>
              </a:ext>
            </a:extLst>
          </xdr:cNvPr>
          <xdr:cNvSpPr/>
        </xdr:nvSpPr>
        <xdr:spPr>
          <a:xfrm>
            <a:off x="9616440" y="1836420"/>
            <a:ext cx="441960" cy="426720"/>
          </a:xfrm>
          <a:prstGeom prst="rect">
            <a:avLst/>
          </a:prstGeom>
          <a:solidFill>
            <a:schemeClr val="accent2">
              <a:alpha val="15000"/>
            </a:schemeClr>
          </a:solidFill>
          <a:ln w="38100"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39</xdr:row>
      <xdr:rowOff>106680</xdr:rowOff>
    </xdr:from>
    <xdr:to>
      <xdr:col>9</xdr:col>
      <xdr:colOff>490538</xdr:colOff>
      <xdr:row>58</xdr:row>
      <xdr:rowOff>48578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DBE94DE-840D-4EAF-82DD-40E5B31C24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476250</xdr:colOff>
      <xdr:row>39</xdr:row>
      <xdr:rowOff>114300</xdr:rowOff>
    </xdr:from>
    <xdr:to>
      <xdr:col>17</xdr:col>
      <xdr:colOff>541020</xdr:colOff>
      <xdr:row>58</xdr:row>
      <xdr:rowOff>56198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EBD75A5E-4C2E-CF36-4A17-5AC83BBBD153}"/>
            </a:ext>
          </a:extLst>
        </xdr:cNvPr>
        <xdr:cNvGrpSpPr/>
      </xdr:nvGrpSpPr>
      <xdr:grpSpPr>
        <a:xfrm>
          <a:off x="5143500" y="7569777"/>
          <a:ext cx="4783975" cy="3561398"/>
          <a:chOff x="5775614" y="7206095"/>
          <a:chExt cx="5426652" cy="3396876"/>
        </a:xfrm>
      </xdr:grpSpPr>
      <xdr:grpSp>
        <xdr:nvGrpSpPr>
          <xdr:cNvPr id="15" name="Group 7">
            <a:extLst>
              <a:ext uri="{FF2B5EF4-FFF2-40B4-BE49-F238E27FC236}">
                <a16:creationId xmlns:a16="http://schemas.microsoft.com/office/drawing/2014/main" id="{087F9000-99B9-C446-070C-F1B93FA81C07}"/>
              </a:ext>
            </a:extLst>
          </xdr:cNvPr>
          <xdr:cNvGrpSpPr/>
        </xdr:nvGrpSpPr>
        <xdr:grpSpPr>
          <a:xfrm>
            <a:off x="5775614" y="7206095"/>
            <a:ext cx="5426652" cy="3396876"/>
            <a:chOff x="18798540" y="7254240"/>
            <a:chExt cx="5694998" cy="3416618"/>
          </a:xfrm>
        </xdr:grpSpPr>
        <xdr:grpSp>
          <xdr:nvGrpSpPr>
            <xdr:cNvPr id="16" name="Group 5">
              <a:extLst>
                <a:ext uri="{FF2B5EF4-FFF2-40B4-BE49-F238E27FC236}">
                  <a16:creationId xmlns:a16="http://schemas.microsoft.com/office/drawing/2014/main" id="{3C72A191-7CCB-440F-EDAC-6B12EB69F138}"/>
                </a:ext>
              </a:extLst>
            </xdr:cNvPr>
            <xdr:cNvGrpSpPr/>
          </xdr:nvGrpSpPr>
          <xdr:grpSpPr>
            <a:xfrm>
              <a:off x="18798540" y="7254240"/>
              <a:ext cx="5694998" cy="3416618"/>
              <a:chOff x="1188720" y="2682240"/>
              <a:chExt cx="5694998" cy="3416618"/>
            </a:xfrm>
          </xdr:grpSpPr>
          <xdr:graphicFrame macro="">
            <xdr:nvGraphicFramePr>
              <xdr:cNvPr id="17" name="Chart 2">
                <a:extLst>
                  <a:ext uri="{FF2B5EF4-FFF2-40B4-BE49-F238E27FC236}">
                    <a16:creationId xmlns:a16="http://schemas.microsoft.com/office/drawing/2014/main" id="{C88B0917-81AE-43F3-97C6-796A3F54BD3E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1188720" y="2682240"/>
              <a:ext cx="5694998" cy="341661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"/>
              </a:graphicData>
            </a:graphic>
          </xdr:graphicFrame>
          <xdr:sp macro="" textlink="">
            <xdr:nvSpPr>
              <xdr:cNvPr id="18" name="Arrow: Down 3">
                <a:extLst>
                  <a:ext uri="{FF2B5EF4-FFF2-40B4-BE49-F238E27FC236}">
                    <a16:creationId xmlns:a16="http://schemas.microsoft.com/office/drawing/2014/main" id="{E5863BE5-707E-3EA5-B033-3D5A544B30D5}"/>
                  </a:ext>
                </a:extLst>
              </xdr:cNvPr>
              <xdr:cNvSpPr/>
            </xdr:nvSpPr>
            <xdr:spPr>
              <a:xfrm>
                <a:off x="3114269" y="4283032"/>
                <a:ext cx="1028852" cy="381177"/>
              </a:xfrm>
              <a:prstGeom prst="downArrow">
                <a:avLst/>
              </a:prstGeom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r>
                  <a:rPr lang="en-US" sz="900"/>
                  <a:t>1992</a:t>
                </a:r>
              </a:p>
            </xdr:txBody>
          </xdr:sp>
          <xdr:sp macro="" textlink="">
            <xdr:nvSpPr>
              <xdr:cNvPr id="19" name="Arrow: Down 4">
                <a:extLst>
                  <a:ext uri="{FF2B5EF4-FFF2-40B4-BE49-F238E27FC236}">
                    <a16:creationId xmlns:a16="http://schemas.microsoft.com/office/drawing/2014/main" id="{F4C851ED-B3C9-4B79-AE57-9638262DBF09}"/>
                  </a:ext>
                </a:extLst>
              </xdr:cNvPr>
              <xdr:cNvSpPr/>
            </xdr:nvSpPr>
            <xdr:spPr>
              <a:xfrm rot="10800000">
                <a:off x="5668747" y="4973945"/>
                <a:ext cx="1032636" cy="380345"/>
              </a:xfrm>
              <a:prstGeom prst="downArrow">
                <a:avLst/>
              </a:prstGeom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  <xdr:sp macro="" textlink="">
          <xdr:nvSpPr>
            <xdr:cNvPr id="20" name="Arrow: Down 6">
              <a:extLst>
                <a:ext uri="{FF2B5EF4-FFF2-40B4-BE49-F238E27FC236}">
                  <a16:creationId xmlns:a16="http://schemas.microsoft.com/office/drawing/2014/main" id="{2C53A57C-4675-43DD-98D8-DAEE0AB4991F}"/>
                </a:ext>
              </a:extLst>
            </xdr:cNvPr>
            <xdr:cNvSpPr/>
          </xdr:nvSpPr>
          <xdr:spPr>
            <a:xfrm>
              <a:off x="22519498" y="8706971"/>
              <a:ext cx="1002743" cy="651943"/>
            </a:xfrm>
            <a:prstGeom prst="downArrow">
              <a:avLst/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en-US" sz="900"/>
                <a:t>2003</a:t>
              </a:r>
            </a:p>
          </xdr:txBody>
        </xdr:sp>
      </xdr:grpSp>
      <xdr:sp macro="" textlink="">
        <xdr:nvSpPr>
          <xdr:cNvPr id="2" name="TextBox 1">
            <a:extLst>
              <a:ext uri="{FF2B5EF4-FFF2-40B4-BE49-F238E27FC236}">
                <a16:creationId xmlns:a16="http://schemas.microsoft.com/office/drawing/2014/main" id="{C78961E6-E5D0-5964-B7AB-EA400FCA98EF}"/>
              </a:ext>
            </a:extLst>
          </xdr:cNvPr>
          <xdr:cNvSpPr txBox="1"/>
        </xdr:nvSpPr>
        <xdr:spPr>
          <a:xfrm>
            <a:off x="10315922" y="9602932"/>
            <a:ext cx="458932" cy="212668"/>
          </a:xfrm>
          <a:prstGeom prst="rect">
            <a:avLst/>
          </a:prstGeom>
          <a:solidFill>
            <a:schemeClr val="accen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850">
                <a:solidFill>
                  <a:schemeClr val="bg1"/>
                </a:solidFill>
              </a:rPr>
              <a:t>2008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3B46C-A559-4C84-A6F9-D708D51BFC29}">
  <dimension ref="B2:J20"/>
  <sheetViews>
    <sheetView workbookViewId="0">
      <selection activeCell="F30" sqref="F30"/>
    </sheetView>
  </sheetViews>
  <sheetFormatPr defaultColWidth="9" defaultRowHeight="12.75" x14ac:dyDescent="0.2"/>
  <cols>
    <col min="1" max="2" width="9" style="4"/>
    <col min="3" max="3" width="13.33203125" style="4" customWidth="1"/>
    <col min="4" max="4" width="12.1640625" style="4" customWidth="1"/>
    <col min="5" max="5" width="13.6640625" style="4" customWidth="1"/>
    <col min="6" max="6" width="12.1640625" style="4" bestFit="1" customWidth="1"/>
    <col min="7" max="8" width="9" style="4" bestFit="1" customWidth="1"/>
    <col min="9" max="16384" width="9" style="4"/>
  </cols>
  <sheetData>
    <row r="2" spans="2:10" x14ac:dyDescent="0.2">
      <c r="B2" s="4" t="s">
        <v>49</v>
      </c>
    </row>
    <row r="3" spans="2:10" x14ac:dyDescent="0.2">
      <c r="B3" s="4" t="s">
        <v>50</v>
      </c>
    </row>
    <row r="4" spans="2:10" x14ac:dyDescent="0.2">
      <c r="B4" s="4" t="s">
        <v>51</v>
      </c>
    </row>
    <row r="6" spans="2:10" ht="13.5" thickBot="1" x14ac:dyDescent="0.25"/>
    <row r="7" spans="2:10" x14ac:dyDescent="0.2">
      <c r="F7" s="40" t="s">
        <v>52</v>
      </c>
      <c r="G7" s="41"/>
      <c r="H7" s="42"/>
    </row>
    <row r="8" spans="2:10" ht="51" x14ac:dyDescent="0.2">
      <c r="B8" s="3" t="s">
        <v>53</v>
      </c>
      <c r="C8" s="8" t="s">
        <v>54</v>
      </c>
      <c r="D8" s="3" t="s">
        <v>55</v>
      </c>
      <c r="E8" s="8" t="s">
        <v>56</v>
      </c>
      <c r="F8" s="9" t="s">
        <v>57</v>
      </c>
      <c r="G8" s="3" t="s">
        <v>58</v>
      </c>
      <c r="H8" s="10" t="s">
        <v>59</v>
      </c>
      <c r="J8" s="6" t="s">
        <v>60</v>
      </c>
    </row>
    <row r="9" spans="2:10" x14ac:dyDescent="0.2">
      <c r="B9" s="3" t="s">
        <v>61</v>
      </c>
      <c r="C9" s="11">
        <v>1.23812468567936E-8</v>
      </c>
      <c r="D9" s="12">
        <f>C9*0.03</f>
        <v>3.71437405703808E-10</v>
      </c>
      <c r="E9" s="11">
        <v>1.201987644967758E-8</v>
      </c>
      <c r="F9" s="25">
        <f>C9-E9</f>
        <v>3.6137040711601942E-10</v>
      </c>
      <c r="G9" s="13">
        <f>F9/D9</f>
        <v>0.97289718689286719</v>
      </c>
      <c r="H9" s="14">
        <f>G9^2</f>
        <v>0.94652893626405454</v>
      </c>
    </row>
    <row r="10" spans="2:10" x14ac:dyDescent="0.2">
      <c r="B10" s="3" t="s">
        <v>62</v>
      </c>
      <c r="C10" s="11">
        <v>8.3015730380957813E-8</v>
      </c>
      <c r="D10" s="12">
        <f t="shared" ref="D10:D12" si="0">C10*0.03</f>
        <v>2.4904719114287345E-9</v>
      </c>
      <c r="E10" s="11">
        <v>8.6238646871725435E-8</v>
      </c>
      <c r="F10" s="25">
        <f t="shared" ref="F10:F12" si="1">C10-E10</f>
        <v>-3.2229164907676221E-9</v>
      </c>
      <c r="G10" s="13">
        <f t="shared" ref="G10:G12" si="2">F10/D10</f>
        <v>-1.2940987111630176</v>
      </c>
      <c r="H10" s="14">
        <f t="shared" ref="H10:H12" si="3">G10^2</f>
        <v>1.6746914742337831</v>
      </c>
    </row>
    <row r="11" spans="2:10" x14ac:dyDescent="0.2">
      <c r="B11" s="3" t="s">
        <v>63</v>
      </c>
      <c r="C11" s="11">
        <v>3.8764518875191459E-4</v>
      </c>
      <c r="D11" s="12">
        <f t="shared" si="0"/>
        <v>1.1629355662557438E-5</v>
      </c>
      <c r="E11" s="11">
        <v>3.8536294842812818E-4</v>
      </c>
      <c r="F11" s="25">
        <f t="shared" si="1"/>
        <v>2.282240323786414E-6</v>
      </c>
      <c r="G11" s="13">
        <f t="shared" si="2"/>
        <v>0.1962482178728483</v>
      </c>
      <c r="H11" s="14">
        <f t="shared" si="3"/>
        <v>3.8513363018268937E-2</v>
      </c>
    </row>
    <row r="12" spans="2:10" x14ac:dyDescent="0.2">
      <c r="B12" s="3" t="s">
        <v>64</v>
      </c>
      <c r="C12" s="11">
        <v>2.4954860409376557E-7</v>
      </c>
      <c r="D12" s="12">
        <f t="shared" si="0"/>
        <v>7.4864581228129668E-9</v>
      </c>
      <c r="E12" s="11">
        <v>2.4891098764792563E-7</v>
      </c>
      <c r="F12" s="25">
        <f t="shared" si="1"/>
        <v>6.3761644583993977E-10</v>
      </c>
      <c r="G12" s="13">
        <f t="shared" si="2"/>
        <v>8.5169306417005819E-2</v>
      </c>
      <c r="H12" s="14">
        <f t="shared" si="3"/>
        <v>7.253810755553829E-3</v>
      </c>
    </row>
    <row r="13" spans="2:10" x14ac:dyDescent="0.2">
      <c r="F13" s="15"/>
      <c r="H13" s="16"/>
    </row>
    <row r="14" spans="2:10" x14ac:dyDescent="0.2">
      <c r="F14" s="15"/>
      <c r="G14" s="5" t="s">
        <v>65</v>
      </c>
      <c r="H14" s="17">
        <f>SUM(H9:H12)</f>
        <v>2.6669875842716602</v>
      </c>
    </row>
    <row r="15" spans="2:10" x14ac:dyDescent="0.2">
      <c r="F15" s="15"/>
      <c r="G15" s="5" t="s">
        <v>66</v>
      </c>
      <c r="H15" s="18">
        <f>4-3</f>
        <v>1</v>
      </c>
    </row>
    <row r="16" spans="2:10" x14ac:dyDescent="0.2">
      <c r="C16" s="19"/>
      <c r="D16" s="19"/>
      <c r="F16" s="15"/>
      <c r="H16" s="16"/>
    </row>
    <row r="17" spans="3:8" x14ac:dyDescent="0.2">
      <c r="C17" s="19"/>
      <c r="D17" s="19"/>
      <c r="F17" s="15"/>
      <c r="H17" s="24" t="s">
        <v>67</v>
      </c>
    </row>
    <row r="18" spans="3:8" x14ac:dyDescent="0.2">
      <c r="C18" s="20"/>
      <c r="F18" s="15"/>
      <c r="H18" s="24" t="s">
        <v>68</v>
      </c>
    </row>
    <row r="19" spans="3:8" x14ac:dyDescent="0.2">
      <c r="F19" s="15"/>
      <c r="G19" s="4" t="s">
        <v>69</v>
      </c>
      <c r="H19" s="17">
        <f>_xlfn.CHISQ.DIST.RT(H14,H15)</f>
        <v>0.10244977097243223</v>
      </c>
    </row>
    <row r="20" spans="3:8" ht="13.5" thickBot="1" x14ac:dyDescent="0.25">
      <c r="F20" s="21"/>
      <c r="G20" s="22"/>
      <c r="H20" s="23"/>
    </row>
  </sheetData>
  <mergeCells count="1">
    <mergeCell ref="F7:H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5B69F-E075-4418-B656-1DAB03ED1382}">
  <dimension ref="B3:I7"/>
  <sheetViews>
    <sheetView workbookViewId="0">
      <selection activeCell="E25" sqref="E25"/>
    </sheetView>
  </sheetViews>
  <sheetFormatPr defaultRowHeight="12.75" x14ac:dyDescent="0.2"/>
  <cols>
    <col min="2" max="2" width="9" style="2"/>
    <col min="3" max="3" width="13.5" style="1" customWidth="1"/>
  </cols>
  <sheetData>
    <row r="3" spans="2:9" x14ac:dyDescent="0.2">
      <c r="B3" s="5" t="s">
        <v>0</v>
      </c>
      <c r="C3" s="3">
        <v>3.5</v>
      </c>
      <c r="D3" s="4" t="s">
        <v>1</v>
      </c>
      <c r="G3" s="5"/>
      <c r="H3" s="3"/>
      <c r="I3" s="4"/>
    </row>
    <row r="4" spans="2:9" x14ac:dyDescent="0.2">
      <c r="B4" s="5" t="s">
        <v>2</v>
      </c>
      <c r="C4" s="3">
        <v>8.5</v>
      </c>
      <c r="D4" s="4" t="s">
        <v>1</v>
      </c>
      <c r="G4" s="5"/>
      <c r="H4" s="3"/>
      <c r="I4" s="4"/>
    </row>
    <row r="5" spans="2:9" x14ac:dyDescent="0.2">
      <c r="B5" s="5" t="s">
        <v>3</v>
      </c>
      <c r="C5" s="3" t="s">
        <v>4</v>
      </c>
      <c r="D5" s="4"/>
      <c r="G5" s="5"/>
      <c r="H5" s="3"/>
      <c r="I5" s="4"/>
    </row>
    <row r="6" spans="2:9" x14ac:dyDescent="0.2">
      <c r="B6" s="5" t="s">
        <v>3</v>
      </c>
      <c r="C6" s="27">
        <f>LN(2)/12.32</f>
        <v>5.6261946474021531E-2</v>
      </c>
      <c r="D6" s="4" t="s">
        <v>5</v>
      </c>
      <c r="G6" s="5"/>
      <c r="H6" s="27"/>
      <c r="I6" s="4"/>
    </row>
    <row r="7" spans="2:9" x14ac:dyDescent="0.2">
      <c r="B7" s="5" t="s">
        <v>6</v>
      </c>
      <c r="C7" s="7">
        <f>-LN(C3/C4)/C6</f>
        <v>15.770929564454502</v>
      </c>
      <c r="D7" s="4" t="s">
        <v>7</v>
      </c>
      <c r="G7" s="5"/>
      <c r="H7" s="7"/>
      <c r="I7" s="4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3A358-4444-4C05-864C-AA22F9DF0543}">
  <dimension ref="A1:BN713"/>
  <sheetViews>
    <sheetView tabSelected="1" topLeftCell="A34" zoomScale="110" zoomScaleNormal="110" workbookViewId="0">
      <selection activeCell="O64" sqref="O64"/>
    </sheetView>
  </sheetViews>
  <sheetFormatPr defaultColWidth="9" defaultRowHeight="12.75" x14ac:dyDescent="0.2"/>
  <cols>
    <col min="1" max="1" width="9.6640625" style="3" bestFit="1" customWidth="1"/>
    <col min="2" max="2" width="9.33203125"/>
    <col min="3" max="16" width="9" style="3"/>
    <col min="17" max="19" width="20" style="3" customWidth="1"/>
    <col min="20" max="20" width="9" style="3"/>
    <col min="21" max="25" width="25.33203125" style="3" customWidth="1"/>
    <col min="26" max="26" width="9.6640625" style="3" customWidth="1"/>
    <col min="27" max="27" width="20" style="3" customWidth="1"/>
    <col min="28" max="28" width="11.83203125" style="3" customWidth="1"/>
    <col min="29" max="29" width="9.1640625" style="3" bestFit="1" customWidth="1"/>
    <col min="30" max="31" width="17" style="3" customWidth="1"/>
    <col min="32" max="33" width="9" style="3"/>
    <col min="34" max="36" width="9.6640625" style="3" customWidth="1"/>
    <col min="37" max="37" width="9.83203125" style="3" customWidth="1"/>
    <col min="38" max="66" width="9.6640625" style="3" customWidth="1"/>
    <col min="67" max="16384" width="9" style="3"/>
  </cols>
  <sheetData>
    <row r="1" spans="1:66" ht="15" x14ac:dyDescent="0.25">
      <c r="B1" s="3"/>
      <c r="T1" s="3" t="s">
        <v>8</v>
      </c>
      <c r="U1" s="3" t="s">
        <v>9</v>
      </c>
      <c r="V1" s="3" t="s">
        <v>10</v>
      </c>
      <c r="W1" s="3" t="s">
        <v>11</v>
      </c>
      <c r="X1" s="3" t="s">
        <v>12</v>
      </c>
      <c r="Y1" s="3" t="s">
        <v>13</v>
      </c>
      <c r="Z1" s="3" t="s">
        <v>14</v>
      </c>
      <c r="AB1" s="3" t="s">
        <v>15</v>
      </c>
      <c r="AC1" s="3" t="s">
        <v>16</v>
      </c>
      <c r="AD1" s="3" t="s">
        <v>17</v>
      </c>
      <c r="AE1" s="3" t="s">
        <v>18</v>
      </c>
      <c r="AI1" s="5" t="s">
        <v>19</v>
      </c>
      <c r="AJ1" s="3" t="str">
        <f>AY1</f>
        <v>YEAR</v>
      </c>
      <c r="AK1" s="3" t="str">
        <f t="shared" ref="AK1:AW1" si="0">AZ1</f>
        <v>JAN</v>
      </c>
      <c r="AL1" s="3" t="str">
        <f t="shared" si="0"/>
        <v>FEB</v>
      </c>
      <c r="AM1" s="3" t="str">
        <f t="shared" si="0"/>
        <v>MAR</v>
      </c>
      <c r="AN1" s="3" t="str">
        <f t="shared" si="0"/>
        <v>APR</v>
      </c>
      <c r="AO1" s="3" t="str">
        <f t="shared" si="0"/>
        <v>MAY</v>
      </c>
      <c r="AP1" s="3" t="str">
        <f t="shared" si="0"/>
        <v>JUN</v>
      </c>
      <c r="AQ1" s="3" t="str">
        <f t="shared" si="0"/>
        <v>JUL</v>
      </c>
      <c r="AR1" s="3" t="str">
        <f t="shared" si="0"/>
        <v>AUG</v>
      </c>
      <c r="AS1" s="3" t="str">
        <f t="shared" si="0"/>
        <v>SEP</v>
      </c>
      <c r="AT1" s="3" t="str">
        <f t="shared" si="0"/>
        <v>OCT</v>
      </c>
      <c r="AU1" s="3" t="str">
        <f t="shared" si="0"/>
        <v>NOV</v>
      </c>
      <c r="AV1" s="3" t="str">
        <f t="shared" si="0"/>
        <v>DEC</v>
      </c>
      <c r="AW1" s="3" t="str">
        <f t="shared" si="0"/>
        <v>YEAR</v>
      </c>
      <c r="AX1" s="3" t="s">
        <v>20</v>
      </c>
      <c r="AY1" s="32" t="s">
        <v>21</v>
      </c>
      <c r="AZ1" s="32" t="s">
        <v>22</v>
      </c>
      <c r="BA1" s="32" t="s">
        <v>23</v>
      </c>
      <c r="BB1" s="32" t="s">
        <v>24</v>
      </c>
      <c r="BC1" s="32" t="s">
        <v>25</v>
      </c>
      <c r="BD1" s="32" t="s">
        <v>26</v>
      </c>
      <c r="BE1" s="32" t="s">
        <v>27</v>
      </c>
      <c r="BF1" s="32" t="s">
        <v>28</v>
      </c>
      <c r="BG1" s="32" t="s">
        <v>29</v>
      </c>
      <c r="BH1" s="32" t="s">
        <v>30</v>
      </c>
      <c r="BI1" s="32" t="s">
        <v>31</v>
      </c>
      <c r="BJ1" s="32" t="s">
        <v>32</v>
      </c>
      <c r="BK1" s="32" t="s">
        <v>33</v>
      </c>
      <c r="BL1" s="32" t="s">
        <v>21</v>
      </c>
    </row>
    <row r="2" spans="1:66" ht="15" x14ac:dyDescent="0.25">
      <c r="A2" s="26"/>
      <c r="B2" s="3"/>
      <c r="C2" s="26"/>
      <c r="Q2" s="13"/>
      <c r="R2" s="13"/>
      <c r="S2" s="13"/>
      <c r="T2" s="3">
        <v>1953</v>
      </c>
      <c r="U2" s="26">
        <f>SUM(AE2:AE6)*COUNT(AB2:AB6)/12</f>
        <v>10.164859087212772</v>
      </c>
      <c r="V2" s="26">
        <f>AVERAGE(AC2:AC6)</f>
        <v>22.545454415400901</v>
      </c>
      <c r="W2" s="26">
        <f>STDEV(AC2:AC6)</f>
        <v>5.6950879056633044</v>
      </c>
      <c r="X2" s="26">
        <f>V2+W2</f>
        <v>28.240542321064204</v>
      </c>
      <c r="Y2" s="26">
        <f>V2-W2</f>
        <v>16.850366509737597</v>
      </c>
      <c r="Z2" s="28">
        <v>19511</v>
      </c>
      <c r="AA2" s="13"/>
      <c r="AB2" s="28">
        <v>19586</v>
      </c>
      <c r="AC2" s="26">
        <v>16.510690428256876</v>
      </c>
      <c r="AD2" s="26">
        <v>0.25550122249388751</v>
      </c>
      <c r="AE2" s="26">
        <f t="shared" ref="AE2:AE65" si="1">AC2*AD2</f>
        <v>4.2185015886377588</v>
      </c>
      <c r="AH2" s="13"/>
      <c r="AI2" s="13"/>
      <c r="AJ2" s="3">
        <v>1953</v>
      </c>
      <c r="AK2" s="13"/>
      <c r="AL2" s="13"/>
      <c r="AM2" s="13"/>
      <c r="AN2" s="13"/>
      <c r="AO2" s="13"/>
      <c r="AP2" s="13"/>
      <c r="AQ2" s="13"/>
      <c r="AR2" s="30">
        <f>BG2/$BM$2</f>
        <v>0.25550122249388751</v>
      </c>
      <c r="AS2" s="30">
        <f t="shared" ref="AS2:AV2" si="2">BH2/$BM$2</f>
        <v>0.17970660146699266</v>
      </c>
      <c r="AT2" s="30">
        <f t="shared" si="2"/>
        <v>4.6454767726161368E-2</v>
      </c>
      <c r="AU2" s="30">
        <f t="shared" si="2"/>
        <v>0.39242053789731052</v>
      </c>
      <c r="AV2" s="30">
        <f t="shared" si="2"/>
        <v>0.12591687041564792</v>
      </c>
      <c r="AW2" s="13">
        <f>SUM(AR2:AV2)</f>
        <v>1</v>
      </c>
      <c r="AX2" s="13"/>
      <c r="AY2" s="32">
        <v>1953</v>
      </c>
      <c r="AZ2" s="32">
        <v>0.44</v>
      </c>
      <c r="BA2" s="32">
        <v>0.5</v>
      </c>
      <c r="BB2" s="32">
        <v>0.74</v>
      </c>
      <c r="BC2" s="32">
        <v>3.07</v>
      </c>
      <c r="BD2" s="32">
        <v>1.8</v>
      </c>
      <c r="BE2" s="32">
        <v>1.9</v>
      </c>
      <c r="BF2" s="32">
        <v>0.92</v>
      </c>
      <c r="BG2" s="32">
        <v>2.09</v>
      </c>
      <c r="BH2" s="32">
        <v>1.47</v>
      </c>
      <c r="BI2" s="32">
        <v>0.38</v>
      </c>
      <c r="BJ2" s="32">
        <v>3.21</v>
      </c>
      <c r="BK2" s="32">
        <v>1.03</v>
      </c>
      <c r="BL2" s="32">
        <v>17.55</v>
      </c>
      <c r="BM2" s="29">
        <f>SUM(BG2:BK2)</f>
        <v>8.18</v>
      </c>
      <c r="BN2" s="28"/>
    </row>
    <row r="3" spans="1:66" ht="15" x14ac:dyDescent="0.25">
      <c r="A3" s="26"/>
      <c r="B3" s="3"/>
      <c r="C3" s="26"/>
      <c r="D3" s="3" t="s">
        <v>34</v>
      </c>
      <c r="Q3" s="13"/>
      <c r="R3" s="13"/>
      <c r="S3" s="13"/>
      <c r="T3" s="3">
        <v>1954</v>
      </c>
      <c r="U3" s="26">
        <f>SUM(AE7:AE17)</f>
        <v>240.18960805361496</v>
      </c>
      <c r="V3" s="26">
        <f>AVERAGE(AC7:AC17)</f>
        <v>228.06365613158704</v>
      </c>
      <c r="W3" s="26">
        <f>STDEV(AC7:AC17)</f>
        <v>255.40329827152021</v>
      </c>
      <c r="X3" s="26">
        <f t="shared" ref="X3:X61" si="3">V3+W3</f>
        <v>483.46695440310725</v>
      </c>
      <c r="Y3" s="26">
        <f t="shared" ref="Y3:Y61" si="4">V3-W3</f>
        <v>-27.339642139933176</v>
      </c>
      <c r="Z3" s="28">
        <v>19876</v>
      </c>
      <c r="AA3" s="13"/>
      <c r="AB3" s="28">
        <v>19617</v>
      </c>
      <c r="AC3" s="26">
        <v>21.744883039153208</v>
      </c>
      <c r="AD3" s="26">
        <v>0.17970660146699266</v>
      </c>
      <c r="AE3" s="26">
        <f t="shared" si="1"/>
        <v>3.907699030263474</v>
      </c>
      <c r="AH3" s="13"/>
      <c r="AI3" s="13"/>
      <c r="AJ3" s="3">
        <v>1954</v>
      </c>
      <c r="AK3" s="30">
        <f>AZ3/$BM$3</f>
        <v>4.2659082829719155E-3</v>
      </c>
      <c r="AL3" s="30"/>
      <c r="AM3" s="30">
        <f t="shared" ref="AM3:AV3" si="5">BB3/$BM$3</f>
        <v>1.7063633131887662E-2</v>
      </c>
      <c r="AN3" s="30">
        <f t="shared" si="5"/>
        <v>8.7806612157838609E-2</v>
      </c>
      <c r="AO3" s="30">
        <f t="shared" si="5"/>
        <v>0.12975471027372909</v>
      </c>
      <c r="AP3" s="30">
        <f t="shared" si="5"/>
        <v>0.13437611091361534</v>
      </c>
      <c r="AQ3" s="30">
        <f t="shared" si="5"/>
        <v>0.11375755421258442</v>
      </c>
      <c r="AR3" s="30">
        <f t="shared" si="5"/>
        <v>0.36046924991112689</v>
      </c>
      <c r="AS3" s="30">
        <f t="shared" si="5"/>
        <v>4.514752932811944E-2</v>
      </c>
      <c r="AT3" s="30">
        <f t="shared" si="5"/>
        <v>8.8873089228581573E-2</v>
      </c>
      <c r="AU3" s="30">
        <f t="shared" si="5"/>
        <v>3.5549235691432633E-4</v>
      </c>
      <c r="AV3" s="30">
        <f t="shared" si="5"/>
        <v>1.8130110202630643E-2</v>
      </c>
      <c r="AW3" s="13">
        <f>SUM(AK3:AV3)</f>
        <v>1</v>
      </c>
      <c r="AX3" s="13"/>
      <c r="AY3" s="32">
        <v>1954</v>
      </c>
      <c r="AZ3" s="32">
        <v>0.12</v>
      </c>
      <c r="BA3" s="32">
        <v>1.48</v>
      </c>
      <c r="BB3" s="32">
        <v>0.48</v>
      </c>
      <c r="BC3" s="32">
        <v>2.4700000000000002</v>
      </c>
      <c r="BD3" s="32">
        <v>3.65</v>
      </c>
      <c r="BE3" s="32">
        <v>3.78</v>
      </c>
      <c r="BF3" s="32">
        <v>3.2</v>
      </c>
      <c r="BG3" s="32">
        <v>10.14</v>
      </c>
      <c r="BH3" s="32">
        <v>1.27</v>
      </c>
      <c r="BI3" s="32">
        <v>2.5</v>
      </c>
      <c r="BJ3" s="32">
        <v>0.01</v>
      </c>
      <c r="BK3" s="32">
        <v>0.51</v>
      </c>
      <c r="BL3" s="32">
        <v>29.61</v>
      </c>
      <c r="BM3" s="29">
        <f>SUM(AZ3:BK3)-BA3</f>
        <v>28.130000000000003</v>
      </c>
      <c r="BN3" s="28"/>
    </row>
    <row r="4" spans="1:66" ht="15" x14ac:dyDescent="0.25">
      <c r="A4" s="26"/>
      <c r="B4" s="3"/>
      <c r="C4" s="26"/>
      <c r="D4" s="5" t="s">
        <v>0</v>
      </c>
      <c r="E4" s="3">
        <v>4.5</v>
      </c>
      <c r="F4" s="3" t="s">
        <v>1</v>
      </c>
      <c r="Q4" s="13"/>
      <c r="R4" s="13"/>
      <c r="S4" s="13"/>
      <c r="T4" s="3">
        <v>1955</v>
      </c>
      <c r="U4" s="26">
        <f>SUM(AE18:AE29)</f>
        <v>48.796421866969204</v>
      </c>
      <c r="V4" s="26">
        <f>AVERAGE(AC18:AC29)</f>
        <v>36.274241522724779</v>
      </c>
      <c r="W4" s="26">
        <f>STDEV(AC18:AC29)</f>
        <v>20.15160787080222</v>
      </c>
      <c r="X4" s="26">
        <f t="shared" si="3"/>
        <v>56.425849393527002</v>
      </c>
      <c r="Y4" s="26">
        <f t="shared" si="4"/>
        <v>16.122633651922559</v>
      </c>
      <c r="Z4" s="28">
        <v>20241</v>
      </c>
      <c r="AA4" s="13"/>
      <c r="AB4" s="28">
        <v>19647</v>
      </c>
      <c r="AC4" s="26">
        <v>20.139008508560561</v>
      </c>
      <c r="AD4" s="26">
        <v>4.6454767726161368E-2</v>
      </c>
      <c r="AE4" s="26">
        <f t="shared" si="1"/>
        <v>0.93555296250036835</v>
      </c>
      <c r="AH4" s="13"/>
      <c r="AI4" s="13"/>
      <c r="AJ4" s="3">
        <v>1955</v>
      </c>
      <c r="AK4" s="13">
        <v>7.2096862960924601E-2</v>
      </c>
      <c r="AL4" s="13">
        <v>3.5222894881673086E-2</v>
      </c>
      <c r="AM4" s="13">
        <v>3.2471106219042374E-2</v>
      </c>
      <c r="AN4" s="13">
        <v>0.12162905888827737</v>
      </c>
      <c r="AO4" s="13">
        <v>6.7694001100715454E-2</v>
      </c>
      <c r="AP4" s="13">
        <v>0.27352779306549252</v>
      </c>
      <c r="AQ4" s="13">
        <v>3.3571821684094658E-2</v>
      </c>
      <c r="AR4" s="13">
        <v>3.0269675288937811E-2</v>
      </c>
      <c r="AS4" s="13">
        <v>0.26472206934507425</v>
      </c>
      <c r="AT4" s="13">
        <v>3.1370390753990091E-2</v>
      </c>
      <c r="AU4" s="13">
        <v>1.4309301045679691E-2</v>
      </c>
      <c r="AV4" s="13">
        <v>2.3115024766097961E-2</v>
      </c>
      <c r="AW4" s="13">
        <v>1</v>
      </c>
      <c r="AX4" s="13"/>
      <c r="AY4" s="32">
        <v>1955</v>
      </c>
      <c r="AZ4" s="32">
        <v>1.31</v>
      </c>
      <c r="BA4" s="32">
        <v>0.64</v>
      </c>
      <c r="BB4" s="32">
        <v>0.59</v>
      </c>
      <c r="BC4" s="32">
        <v>2.21</v>
      </c>
      <c r="BD4" s="32">
        <v>1.23</v>
      </c>
      <c r="BE4" s="32">
        <v>4.97</v>
      </c>
      <c r="BF4" s="32">
        <v>0.61</v>
      </c>
      <c r="BG4" s="32">
        <v>0.55000000000000004</v>
      </c>
      <c r="BH4" s="32">
        <v>4.8099999999999996</v>
      </c>
      <c r="BI4" s="32">
        <v>0.56999999999999995</v>
      </c>
      <c r="BJ4" s="32">
        <v>0.26</v>
      </c>
      <c r="BK4" s="32">
        <v>0.42</v>
      </c>
      <c r="BL4" s="32">
        <v>18.170000000000002</v>
      </c>
      <c r="BM4" s="29"/>
      <c r="BN4" s="28"/>
    </row>
    <row r="5" spans="1:66" ht="15" x14ac:dyDescent="0.25">
      <c r="A5" s="26"/>
      <c r="B5" s="3"/>
      <c r="C5" s="26"/>
      <c r="D5" s="3" t="s">
        <v>35</v>
      </c>
      <c r="Q5" s="13"/>
      <c r="R5" s="13"/>
      <c r="S5" s="13"/>
      <c r="T5" s="3">
        <v>1956</v>
      </c>
      <c r="U5" s="26">
        <f>SUM(AE30:AE41)</f>
        <v>163.47789736017739</v>
      </c>
      <c r="V5" s="26">
        <f>AVERAGE(AC30:AC41)</f>
        <v>113.62438756623901</v>
      </c>
      <c r="W5" s="26">
        <f>STDEV(AC30:AC41)</f>
        <v>88.007239177169808</v>
      </c>
      <c r="X5" s="26">
        <f t="shared" si="3"/>
        <v>201.63162674340882</v>
      </c>
      <c r="Y5" s="26">
        <f t="shared" si="4"/>
        <v>25.6171483890692</v>
      </c>
      <c r="Z5" s="28">
        <v>20607</v>
      </c>
      <c r="AA5" s="13"/>
      <c r="AB5" s="28">
        <v>19678</v>
      </c>
      <c r="AC5" s="26">
        <v>31.866375458821651</v>
      </c>
      <c r="AD5" s="26">
        <v>0.39242053789731052</v>
      </c>
      <c r="AE5" s="26">
        <f t="shared" si="1"/>
        <v>12.505020198388447</v>
      </c>
      <c r="AH5" s="13"/>
      <c r="AI5" s="13"/>
      <c r="AJ5" s="3">
        <v>1956</v>
      </c>
      <c r="AK5" s="13">
        <v>4.1963911036508608E-2</v>
      </c>
      <c r="AL5" s="13">
        <v>1.5946286193873269E-2</v>
      </c>
      <c r="AM5" s="13">
        <v>1.0490977759127152E-2</v>
      </c>
      <c r="AN5" s="13">
        <v>6.9240453210239195E-2</v>
      </c>
      <c r="AO5" s="13">
        <v>0.10952580780528745</v>
      </c>
      <c r="AP5" s="13">
        <v>0.16491817037347883</v>
      </c>
      <c r="AQ5" s="13">
        <v>0.18380193033990769</v>
      </c>
      <c r="AR5" s="13">
        <v>0.16617708770457407</v>
      </c>
      <c r="AS5" s="13">
        <v>0.15065044062106589</v>
      </c>
      <c r="AT5" s="13">
        <v>3.4410407049937052E-2</v>
      </c>
      <c r="AU5" s="13">
        <v>4.3222828367603862E-2</v>
      </c>
      <c r="AV5" s="13">
        <v>9.6516995383969795E-3</v>
      </c>
      <c r="AW5" s="13">
        <v>1</v>
      </c>
      <c r="AX5" s="13"/>
      <c r="AY5" s="32">
        <v>1956</v>
      </c>
      <c r="AZ5" s="32">
        <v>1</v>
      </c>
      <c r="BA5" s="32">
        <v>0.38</v>
      </c>
      <c r="BB5" s="32">
        <v>0.25</v>
      </c>
      <c r="BC5" s="32">
        <v>1.65</v>
      </c>
      <c r="BD5" s="32">
        <v>2.61</v>
      </c>
      <c r="BE5" s="32">
        <v>3.93</v>
      </c>
      <c r="BF5" s="32">
        <v>4.38</v>
      </c>
      <c r="BG5" s="32">
        <v>3.96</v>
      </c>
      <c r="BH5" s="32">
        <v>3.59</v>
      </c>
      <c r="BI5" s="32">
        <v>0.82</v>
      </c>
      <c r="BJ5" s="32">
        <v>1.03</v>
      </c>
      <c r="BK5" s="32">
        <v>0.23</v>
      </c>
      <c r="BL5" s="32">
        <v>23.83</v>
      </c>
      <c r="BM5" s="29"/>
      <c r="BN5" s="28"/>
    </row>
    <row r="6" spans="1:66" ht="15" x14ac:dyDescent="0.25">
      <c r="A6" s="26"/>
      <c r="B6" s="3"/>
      <c r="C6" s="26"/>
      <c r="D6" s="5" t="s">
        <v>2</v>
      </c>
      <c r="E6" s="26">
        <f>AVERAGE(U57:U61)</f>
        <v>7.6748157834165953</v>
      </c>
      <c r="F6" s="3" t="s">
        <v>1</v>
      </c>
      <c r="Q6" s="13"/>
      <c r="R6" s="13"/>
      <c r="S6" s="13"/>
      <c r="T6" s="3">
        <v>1957</v>
      </c>
      <c r="U6" s="26">
        <f>SUM(AE42:AE53)</f>
        <v>104.02263221052674</v>
      </c>
      <c r="V6" s="26">
        <f>AVERAGE(AC42:AC53)</f>
        <v>95.017199421362193</v>
      </c>
      <c r="W6" s="26">
        <f>STDEV(AC42:AC53)</f>
        <v>26.145495163885059</v>
      </c>
      <c r="X6" s="26">
        <f t="shared" si="3"/>
        <v>121.16269458524725</v>
      </c>
      <c r="Y6" s="26">
        <f t="shared" si="4"/>
        <v>68.871704257477134</v>
      </c>
      <c r="Z6" s="28">
        <v>20972</v>
      </c>
      <c r="AA6" s="13"/>
      <c r="AB6" s="28">
        <v>19708</v>
      </c>
      <c r="AC6" s="26">
        <v>22.466314642212193</v>
      </c>
      <c r="AD6" s="26">
        <v>0.12591687041564792</v>
      </c>
      <c r="AE6" s="26">
        <f t="shared" si="1"/>
        <v>2.828888029520606</v>
      </c>
      <c r="AH6" s="13"/>
      <c r="AI6" s="13"/>
      <c r="AJ6" s="3">
        <v>1957</v>
      </c>
      <c r="AK6" s="13">
        <v>1.2705746462604677E-2</v>
      </c>
      <c r="AL6" s="13">
        <v>8.085475021657523E-3</v>
      </c>
      <c r="AM6" s="13">
        <v>9.6159399364712669E-2</v>
      </c>
      <c r="AN6" s="13">
        <v>6.3528732313023389E-2</v>
      </c>
      <c r="AO6" s="13">
        <v>9.8758302050245439E-2</v>
      </c>
      <c r="AP6" s="13">
        <v>0.17528154779093272</v>
      </c>
      <c r="AQ6" s="13">
        <v>0.1747040138608143</v>
      </c>
      <c r="AR6" s="13">
        <v>0.12561362980075078</v>
      </c>
      <c r="AS6" s="13">
        <v>4.475887958417557E-2</v>
      </c>
      <c r="AT6" s="13">
        <v>0.12590239676581</v>
      </c>
      <c r="AU6" s="13">
        <v>5.5154490326306663E-2</v>
      </c>
      <c r="AV6" s="13">
        <v>1.9347386658966213E-2</v>
      </c>
      <c r="AW6" s="13">
        <v>1</v>
      </c>
      <c r="AX6" s="13"/>
      <c r="AY6" s="32">
        <v>1957</v>
      </c>
      <c r="AZ6" s="32">
        <v>0.44</v>
      </c>
      <c r="BA6" s="32">
        <v>0.28000000000000003</v>
      </c>
      <c r="BB6" s="32">
        <v>3.33</v>
      </c>
      <c r="BC6" s="32">
        <v>2.2000000000000002</v>
      </c>
      <c r="BD6" s="32">
        <v>3.42</v>
      </c>
      <c r="BE6" s="32">
        <v>6.07</v>
      </c>
      <c r="BF6" s="32">
        <v>6.05</v>
      </c>
      <c r="BG6" s="32">
        <v>4.3499999999999996</v>
      </c>
      <c r="BH6" s="32">
        <v>1.55</v>
      </c>
      <c r="BI6" s="32">
        <v>4.3600000000000003</v>
      </c>
      <c r="BJ6" s="32">
        <v>1.91</v>
      </c>
      <c r="BK6" s="32">
        <v>0.67</v>
      </c>
      <c r="BL6" s="32">
        <v>34.630000000000003</v>
      </c>
      <c r="BM6" s="28"/>
      <c r="BN6" s="28"/>
    </row>
    <row r="7" spans="1:66" ht="15" x14ac:dyDescent="0.25">
      <c r="A7" s="26"/>
      <c r="B7" s="3"/>
      <c r="C7" s="26"/>
      <c r="D7" s="3" t="s">
        <v>3</v>
      </c>
      <c r="E7" s="3" t="s">
        <v>4</v>
      </c>
      <c r="Q7" s="13"/>
      <c r="R7" s="13"/>
      <c r="S7" s="13"/>
      <c r="T7" s="3">
        <v>1958</v>
      </c>
      <c r="U7" s="26">
        <f>SUM(AE54:AE65)</f>
        <v>456.28748852948229</v>
      </c>
      <c r="V7" s="26">
        <f>AVERAGE(AC54:AC65)</f>
        <v>387.26856654787963</v>
      </c>
      <c r="W7" s="26">
        <f>STDEV(AC54:AC65)</f>
        <v>275.91082749363119</v>
      </c>
      <c r="X7" s="26">
        <f t="shared" si="3"/>
        <v>663.17939404151082</v>
      </c>
      <c r="Y7" s="26">
        <f t="shared" si="4"/>
        <v>111.35773905424844</v>
      </c>
      <c r="Z7" s="28">
        <v>21337</v>
      </c>
      <c r="AA7" s="13"/>
      <c r="AB7" s="28">
        <v>19739</v>
      </c>
      <c r="AC7" s="26">
        <v>23.106985424659335</v>
      </c>
      <c r="AD7" s="26">
        <v>4.2659082829719155E-3</v>
      </c>
      <c r="AE7" s="26">
        <f t="shared" si="1"/>
        <v>9.8572280517565586E-2</v>
      </c>
      <c r="AH7" s="13"/>
      <c r="AI7" s="13"/>
      <c r="AJ7" s="3">
        <v>1958</v>
      </c>
      <c r="AK7" s="13">
        <v>3.687315634218289E-2</v>
      </c>
      <c r="AL7" s="13">
        <v>8.4955752212389379E-2</v>
      </c>
      <c r="AM7" s="13">
        <v>5.3392330383480832E-2</v>
      </c>
      <c r="AN7" s="13">
        <v>7.6696165191740412E-2</v>
      </c>
      <c r="AO7" s="13">
        <v>6.3716814159292048E-2</v>
      </c>
      <c r="AP7" s="13">
        <v>3.3628318584070796E-2</v>
      </c>
      <c r="AQ7" s="13">
        <v>0.33628318584070799</v>
      </c>
      <c r="AR7" s="13">
        <v>8.4365781710914453E-2</v>
      </c>
      <c r="AS7" s="13">
        <v>0.2</v>
      </c>
      <c r="AT7" s="13">
        <v>1.4749262536873158E-3</v>
      </c>
      <c r="AU7" s="13">
        <v>2.6253687315634221E-2</v>
      </c>
      <c r="AV7" s="13">
        <v>2.359882005899705E-3</v>
      </c>
      <c r="AW7" s="13">
        <v>1</v>
      </c>
      <c r="AX7" s="13"/>
      <c r="AY7" s="32">
        <v>1958</v>
      </c>
      <c r="AZ7" s="32">
        <v>1.25</v>
      </c>
      <c r="BA7" s="32">
        <v>2.88</v>
      </c>
      <c r="BB7" s="32">
        <v>1.81</v>
      </c>
      <c r="BC7" s="32">
        <v>2.6</v>
      </c>
      <c r="BD7" s="32">
        <v>2.16</v>
      </c>
      <c r="BE7" s="32">
        <v>1.1399999999999999</v>
      </c>
      <c r="BF7" s="32">
        <v>11.4</v>
      </c>
      <c r="BG7" s="32">
        <v>2.86</v>
      </c>
      <c r="BH7" s="32">
        <v>6.78</v>
      </c>
      <c r="BI7" s="32">
        <v>0.05</v>
      </c>
      <c r="BJ7" s="32">
        <v>0.89</v>
      </c>
      <c r="BK7" s="32">
        <v>0.08</v>
      </c>
      <c r="BL7" s="32">
        <v>33.9</v>
      </c>
      <c r="BM7" s="28"/>
      <c r="BN7" s="28"/>
    </row>
    <row r="8" spans="1:66" ht="15" x14ac:dyDescent="0.25">
      <c r="A8" s="26"/>
      <c r="B8" s="3"/>
      <c r="C8" s="26"/>
      <c r="D8" s="3" t="s">
        <v>3</v>
      </c>
      <c r="E8" s="27">
        <f>LN(2)/12.32</f>
        <v>5.6261946474021531E-2</v>
      </c>
      <c r="F8" s="3" t="s">
        <v>5</v>
      </c>
      <c r="Q8" s="13"/>
      <c r="R8" s="13"/>
      <c r="S8" s="13"/>
      <c r="T8" s="3">
        <v>1959</v>
      </c>
      <c r="U8" s="26">
        <f>SUM(AE66:AE77)</f>
        <v>477.41304507561705</v>
      </c>
      <c r="V8" s="26">
        <f>AVERAGE(AC66:AC77)</f>
        <v>404.82569118810829</v>
      </c>
      <c r="W8" s="26">
        <f>STDEV(AC66:AC77)</f>
        <v>290.72757618349044</v>
      </c>
      <c r="X8" s="26">
        <f t="shared" si="3"/>
        <v>695.55326737159874</v>
      </c>
      <c r="Y8" s="26">
        <f t="shared" si="4"/>
        <v>114.09811500461785</v>
      </c>
      <c r="Z8" s="28">
        <v>21702</v>
      </c>
      <c r="AA8" s="13"/>
      <c r="AB8" s="28">
        <v>19798</v>
      </c>
      <c r="AC8" s="26">
        <v>618.73651892349972</v>
      </c>
      <c r="AD8" s="26">
        <v>1.7063633131887662E-2</v>
      </c>
      <c r="AE8" s="26">
        <f t="shared" si="1"/>
        <v>10.557892964211867</v>
      </c>
      <c r="AH8" s="13"/>
      <c r="AI8" s="13"/>
      <c r="AJ8" s="3">
        <v>1959</v>
      </c>
      <c r="AK8" s="13">
        <v>3.4598897734231478E-2</v>
      </c>
      <c r="AL8" s="13">
        <v>2.7250459277403556E-2</v>
      </c>
      <c r="AM8" s="13">
        <v>0.13962033067973056</v>
      </c>
      <c r="AN8" s="13">
        <v>6.6135946111451321E-2</v>
      </c>
      <c r="AO8" s="13">
        <v>0.27281077770973672</v>
      </c>
      <c r="AP8" s="13">
        <v>0.1503368034292713</v>
      </c>
      <c r="AQ8" s="13">
        <v>5.0826699326393145E-2</v>
      </c>
      <c r="AR8" s="13">
        <v>5.5113288426209439E-2</v>
      </c>
      <c r="AS8" s="13">
        <v>9.001837109614208E-2</v>
      </c>
      <c r="AT8" s="13">
        <v>7.409675443968157E-2</v>
      </c>
      <c r="AU8" s="13">
        <v>1.2247397428046543E-2</v>
      </c>
      <c r="AV8" s="13">
        <v>2.6944274341702393E-2</v>
      </c>
      <c r="AW8" s="13">
        <v>1</v>
      </c>
      <c r="AX8" s="13"/>
      <c r="AY8" s="32">
        <v>1959</v>
      </c>
      <c r="AZ8" s="32">
        <v>1.1299999999999999</v>
      </c>
      <c r="BA8" s="32">
        <v>0.89</v>
      </c>
      <c r="BB8" s="32">
        <v>4.5599999999999996</v>
      </c>
      <c r="BC8" s="32">
        <v>2.16</v>
      </c>
      <c r="BD8" s="32">
        <v>8.91</v>
      </c>
      <c r="BE8" s="32">
        <v>4.91</v>
      </c>
      <c r="BF8" s="32">
        <v>1.66</v>
      </c>
      <c r="BG8" s="32">
        <v>1.8</v>
      </c>
      <c r="BH8" s="32">
        <v>2.94</v>
      </c>
      <c r="BI8" s="32">
        <v>2.42</v>
      </c>
      <c r="BJ8" s="32">
        <v>0.4</v>
      </c>
      <c r="BK8" s="32">
        <v>0.88</v>
      </c>
      <c r="BL8" s="32">
        <v>32.659999999999997</v>
      </c>
      <c r="BM8" s="28"/>
      <c r="BN8" s="28"/>
    </row>
    <row r="9" spans="1:66" ht="15" x14ac:dyDescent="0.25">
      <c r="A9" s="26"/>
      <c r="B9" s="3"/>
      <c r="C9" s="26"/>
      <c r="D9" s="3" t="s">
        <v>6</v>
      </c>
      <c r="E9" s="7">
        <f>-LN(E4/E6)/E8</f>
        <v>9.4889517285850467</v>
      </c>
      <c r="F9" s="3" t="s">
        <v>7</v>
      </c>
      <c r="G9" s="33" t="s">
        <v>36</v>
      </c>
      <c r="Q9" s="13"/>
      <c r="R9" s="13"/>
      <c r="S9" s="13"/>
      <c r="T9" s="3">
        <v>1960</v>
      </c>
      <c r="U9" s="26">
        <f>SUM(AE78:AE89)</f>
        <v>140.73209413757908</v>
      </c>
      <c r="V9" s="26">
        <f>AVERAGE(AC78:AC89)</f>
        <v>114.8984221330192</v>
      </c>
      <c r="W9" s="26">
        <f>STDEV(AC78:AC89)</f>
        <v>53.250108154450139</v>
      </c>
      <c r="X9" s="26">
        <f t="shared" si="3"/>
        <v>168.14853028746933</v>
      </c>
      <c r="Y9" s="26">
        <f t="shared" si="4"/>
        <v>61.648313978569057</v>
      </c>
      <c r="Z9" s="28">
        <v>22068</v>
      </c>
      <c r="AA9" s="13"/>
      <c r="AB9" s="28">
        <v>19829</v>
      </c>
      <c r="AC9" s="26">
        <v>541.93401305365455</v>
      </c>
      <c r="AD9" s="26">
        <v>8.7806612157838609E-2</v>
      </c>
      <c r="AE9" s="26">
        <f t="shared" si="1"/>
        <v>47.585389699343288</v>
      </c>
      <c r="AH9" s="13"/>
      <c r="AI9" s="13"/>
      <c r="AJ9" s="3">
        <v>1960</v>
      </c>
      <c r="AK9" s="13">
        <v>4.6954314720812185E-2</v>
      </c>
      <c r="AL9" s="13">
        <v>6.6624365482233508E-2</v>
      </c>
      <c r="AM9" s="13">
        <v>6.4403553299492378E-2</v>
      </c>
      <c r="AN9" s="13">
        <v>6.4086294416243653E-2</v>
      </c>
      <c r="AO9" s="13">
        <v>0.13800761421319796</v>
      </c>
      <c r="AP9" s="13">
        <v>0.15736040609137056</v>
      </c>
      <c r="AQ9" s="13">
        <v>0.108502538071066</v>
      </c>
      <c r="AR9" s="13">
        <v>0.19955583756345177</v>
      </c>
      <c r="AS9" s="13">
        <v>9.4225888324873108E-2</v>
      </c>
      <c r="AT9" s="13">
        <v>4.7271573604060917E-2</v>
      </c>
      <c r="AU9" s="13">
        <v>1.0469543147208122E-2</v>
      </c>
      <c r="AV9" s="13">
        <v>2.538071065989848E-3</v>
      </c>
      <c r="AW9" s="13">
        <v>1</v>
      </c>
      <c r="AX9" s="13"/>
      <c r="AY9" s="32">
        <v>1960</v>
      </c>
      <c r="AZ9" s="32">
        <v>1.48</v>
      </c>
      <c r="BA9" s="32">
        <v>2.1</v>
      </c>
      <c r="BB9" s="32">
        <v>2.0299999999999998</v>
      </c>
      <c r="BC9" s="32">
        <v>2.02</v>
      </c>
      <c r="BD9" s="32">
        <v>4.3499999999999996</v>
      </c>
      <c r="BE9" s="32">
        <v>4.96</v>
      </c>
      <c r="BF9" s="32">
        <v>3.42</v>
      </c>
      <c r="BG9" s="32">
        <v>6.29</v>
      </c>
      <c r="BH9" s="32">
        <v>2.97</v>
      </c>
      <c r="BI9" s="32">
        <v>1.49</v>
      </c>
      <c r="BJ9" s="32">
        <v>0.33</v>
      </c>
      <c r="BK9" s="32">
        <v>0.08</v>
      </c>
      <c r="BL9" s="32">
        <v>31.52</v>
      </c>
      <c r="BM9" s="28"/>
      <c r="BN9" s="28"/>
    </row>
    <row r="10" spans="1:66" ht="15" x14ac:dyDescent="0.25">
      <c r="A10" s="26"/>
      <c r="B10" s="3"/>
      <c r="C10" s="26"/>
      <c r="Q10" s="13"/>
      <c r="R10" s="13"/>
      <c r="S10" s="13"/>
      <c r="T10" s="3">
        <v>1961</v>
      </c>
      <c r="U10" s="26">
        <f>SUM(AE90:AE101)</f>
        <v>146.75760825654743</v>
      </c>
      <c r="V10" s="26">
        <f>AVERAGE(AC90:AC101)</f>
        <v>163.95652563295971</v>
      </c>
      <c r="W10" s="26">
        <f>STDEV(AC90:AC101)</f>
        <v>118.1649283450233</v>
      </c>
      <c r="X10" s="26">
        <f t="shared" si="3"/>
        <v>282.12145397798304</v>
      </c>
      <c r="Y10" s="26">
        <f t="shared" si="4"/>
        <v>45.791597287936412</v>
      </c>
      <c r="Z10" s="28">
        <v>22433</v>
      </c>
      <c r="AA10" s="13"/>
      <c r="AB10" s="28">
        <v>19859</v>
      </c>
      <c r="AC10" s="26">
        <v>664.9628658027334</v>
      </c>
      <c r="AD10" s="26">
        <v>0.12975471027372909</v>
      </c>
      <c r="AE10" s="26">
        <f t="shared" si="1"/>
        <v>86.28206399502227</v>
      </c>
      <c r="AH10" s="13"/>
      <c r="AI10" s="13"/>
      <c r="AJ10" s="3">
        <v>1961</v>
      </c>
      <c r="AK10" s="13">
        <v>7.5949367088607592E-3</v>
      </c>
      <c r="AL10" s="13">
        <v>3.4810126582278479E-2</v>
      </c>
      <c r="AM10" s="13">
        <v>0.1050632911392405</v>
      </c>
      <c r="AN10" s="13">
        <v>5.2848101265822782E-2</v>
      </c>
      <c r="AO10" s="13">
        <v>0.11075949367088607</v>
      </c>
      <c r="AP10" s="13">
        <v>6.1392405063291133E-2</v>
      </c>
      <c r="AQ10" s="13">
        <v>0.11044303797468355</v>
      </c>
      <c r="AR10" s="13">
        <v>0.13797468354430381</v>
      </c>
      <c r="AS10" s="13">
        <v>0.18069620253164556</v>
      </c>
      <c r="AT10" s="13">
        <v>8.5126582278481008E-2</v>
      </c>
      <c r="AU10" s="13">
        <v>8.2911392405063289E-2</v>
      </c>
      <c r="AV10" s="13">
        <v>3.0379746835443037E-2</v>
      </c>
      <c r="AW10" s="13">
        <v>1</v>
      </c>
      <c r="AX10" s="13"/>
      <c r="AY10" s="32">
        <v>1961</v>
      </c>
      <c r="AZ10" s="32">
        <v>0.24</v>
      </c>
      <c r="BA10" s="32">
        <v>1.1000000000000001</v>
      </c>
      <c r="BB10" s="32">
        <v>3.32</v>
      </c>
      <c r="BC10" s="32">
        <v>1.67</v>
      </c>
      <c r="BD10" s="32">
        <v>3.5</v>
      </c>
      <c r="BE10" s="32">
        <v>1.94</v>
      </c>
      <c r="BF10" s="32">
        <v>3.49</v>
      </c>
      <c r="BG10" s="32">
        <v>4.3600000000000003</v>
      </c>
      <c r="BH10" s="32">
        <v>5.71</v>
      </c>
      <c r="BI10" s="32">
        <v>2.69</v>
      </c>
      <c r="BJ10" s="32">
        <v>2.62</v>
      </c>
      <c r="BK10" s="32">
        <v>0.96</v>
      </c>
      <c r="BL10" s="32">
        <v>31.6</v>
      </c>
      <c r="BM10" s="28"/>
      <c r="BN10" s="28"/>
    </row>
    <row r="11" spans="1:66" ht="15" x14ac:dyDescent="0.25">
      <c r="A11" s="26"/>
      <c r="B11" s="3"/>
      <c r="C11" s="26"/>
      <c r="Q11" s="13"/>
      <c r="R11" s="13"/>
      <c r="S11" s="13"/>
      <c r="T11" s="3">
        <v>1962</v>
      </c>
      <c r="U11" s="26">
        <f>SUM(AE102:AE113)</f>
        <v>817.91551574311814</v>
      </c>
      <c r="V11" s="26">
        <f>AVERAGE(AC102:AC113)</f>
        <v>769.37749441668075</v>
      </c>
      <c r="W11" s="26">
        <f>STDEV(AC102:AC113)</f>
        <v>322.16345877475823</v>
      </c>
      <c r="X11" s="26">
        <f t="shared" si="3"/>
        <v>1091.540953191439</v>
      </c>
      <c r="Y11" s="26">
        <f t="shared" si="4"/>
        <v>447.21403564192252</v>
      </c>
      <c r="Z11" s="28">
        <v>22798</v>
      </c>
      <c r="AA11" s="13"/>
      <c r="AB11" s="28">
        <v>19890</v>
      </c>
      <c r="AC11" s="26">
        <v>237.27923037916173</v>
      </c>
      <c r="AD11" s="26">
        <v>0.13437611091361534</v>
      </c>
      <c r="AE11" s="26">
        <f t="shared" si="1"/>
        <v>31.884660178927525</v>
      </c>
      <c r="AH11" s="13"/>
      <c r="AI11" s="13"/>
      <c r="AJ11" s="3">
        <v>1962</v>
      </c>
      <c r="AK11" s="13">
        <v>1.8551551908669282E-2</v>
      </c>
      <c r="AL11" s="13">
        <v>4.5665358544416695E-2</v>
      </c>
      <c r="AM11" s="13">
        <v>3.8886906885479841E-2</v>
      </c>
      <c r="AN11" s="13">
        <v>2.8184088476632181E-2</v>
      </c>
      <c r="AO11" s="13">
        <v>0.10381733856582233</v>
      </c>
      <c r="AP11" s="13">
        <v>0.10809846592936138</v>
      </c>
      <c r="AQ11" s="13">
        <v>0.22440242597217266</v>
      </c>
      <c r="AR11" s="13">
        <v>0.18729932215483411</v>
      </c>
      <c r="AS11" s="13">
        <v>0.12629325722440243</v>
      </c>
      <c r="AT11" s="13">
        <v>7.6346771316446668E-2</v>
      </c>
      <c r="AU11" s="13">
        <v>2.4616482340349622E-2</v>
      </c>
      <c r="AV11" s="13">
        <v>1.7838030681412771E-2</v>
      </c>
      <c r="AW11" s="13">
        <v>1</v>
      </c>
      <c r="AX11" s="13"/>
      <c r="AY11" s="32">
        <v>1962</v>
      </c>
      <c r="AZ11" s="32">
        <v>0.52</v>
      </c>
      <c r="BA11" s="32">
        <v>1.28</v>
      </c>
      <c r="BB11" s="32">
        <v>1.0900000000000001</v>
      </c>
      <c r="BC11" s="32">
        <v>0.79</v>
      </c>
      <c r="BD11" s="32">
        <v>2.91</v>
      </c>
      <c r="BE11" s="32">
        <v>3.03</v>
      </c>
      <c r="BF11" s="32">
        <v>6.29</v>
      </c>
      <c r="BG11" s="32">
        <v>5.25</v>
      </c>
      <c r="BH11" s="32">
        <v>3.54</v>
      </c>
      <c r="BI11" s="32">
        <v>2.14</v>
      </c>
      <c r="BJ11" s="32">
        <v>0.69</v>
      </c>
      <c r="BK11" s="32">
        <v>0.5</v>
      </c>
      <c r="BL11" s="32">
        <v>28.03</v>
      </c>
      <c r="BM11" s="28"/>
      <c r="BN11" s="28"/>
    </row>
    <row r="12" spans="1:66" ht="15" x14ac:dyDescent="0.25">
      <c r="A12" s="26"/>
      <c r="B12" s="3"/>
      <c r="C12" s="26"/>
      <c r="Q12" s="13"/>
      <c r="R12" s="13"/>
      <c r="S12" s="13"/>
      <c r="T12" s="3">
        <v>1963</v>
      </c>
      <c r="U12" s="26">
        <f>SUM(AE114:AE125)</f>
        <v>2280.5484693877547</v>
      </c>
      <c r="V12" s="26">
        <f>AVERAGE(AC114:AC125)</f>
        <v>1870.8333333333333</v>
      </c>
      <c r="W12" s="26">
        <f>STDEV(AC114:AC125)</f>
        <v>686.28722231668519</v>
      </c>
      <c r="X12" s="26">
        <f t="shared" si="3"/>
        <v>2557.1205556500186</v>
      </c>
      <c r="Y12" s="26">
        <f t="shared" si="4"/>
        <v>1184.546111016648</v>
      </c>
      <c r="Z12" s="28">
        <v>23163</v>
      </c>
      <c r="AA12" s="13"/>
      <c r="AB12" s="28">
        <v>19920</v>
      </c>
      <c r="AC12" s="26">
        <v>180.44100752541928</v>
      </c>
      <c r="AD12" s="26">
        <v>0.11375755421258442</v>
      </c>
      <c r="AE12" s="26">
        <f t="shared" si="1"/>
        <v>20.526527695746235</v>
      </c>
      <c r="AH12" s="13"/>
      <c r="AI12" s="13"/>
      <c r="AJ12" s="3">
        <v>1963</v>
      </c>
      <c r="AK12" s="13">
        <v>2.7210884353741499E-2</v>
      </c>
      <c r="AL12" s="13">
        <v>1.1479591836734694E-2</v>
      </c>
      <c r="AM12" s="13">
        <v>0.108843537414966</v>
      </c>
      <c r="AN12" s="13">
        <v>3.7414965986394558E-2</v>
      </c>
      <c r="AO12" s="13">
        <v>0.10756802721088435</v>
      </c>
      <c r="AP12" s="13">
        <v>0.28911564625850339</v>
      </c>
      <c r="AQ12" s="13">
        <v>0.11989795918367346</v>
      </c>
      <c r="AR12" s="13">
        <v>9.6513605442176867E-2</v>
      </c>
      <c r="AS12" s="13">
        <v>0.14880952380952381</v>
      </c>
      <c r="AT12" s="13">
        <v>3.0612244897959183E-2</v>
      </c>
      <c r="AU12" s="13">
        <v>8.5034013605442185E-3</v>
      </c>
      <c r="AV12" s="13">
        <v>1.4030612244897961E-2</v>
      </c>
      <c r="AW12" s="13">
        <v>1</v>
      </c>
      <c r="AX12" s="13"/>
      <c r="AY12" s="32">
        <v>1963</v>
      </c>
      <c r="AZ12" s="32">
        <v>0.64</v>
      </c>
      <c r="BA12" s="32">
        <v>0.27</v>
      </c>
      <c r="BB12" s="32">
        <v>2.56</v>
      </c>
      <c r="BC12" s="32">
        <v>0.88</v>
      </c>
      <c r="BD12" s="32">
        <v>2.5299999999999998</v>
      </c>
      <c r="BE12" s="32">
        <v>6.8</v>
      </c>
      <c r="BF12" s="32">
        <v>2.82</v>
      </c>
      <c r="BG12" s="32">
        <v>2.27</v>
      </c>
      <c r="BH12" s="32">
        <v>3.5</v>
      </c>
      <c r="BI12" s="32">
        <v>0.72</v>
      </c>
      <c r="BJ12" s="32">
        <v>0.2</v>
      </c>
      <c r="BK12" s="32">
        <v>0.33</v>
      </c>
      <c r="BL12" s="32">
        <v>23.52</v>
      </c>
      <c r="BM12" s="28"/>
      <c r="BN12" s="28"/>
    </row>
    <row r="13" spans="1:66" ht="15" x14ac:dyDescent="0.25">
      <c r="A13" s="26"/>
      <c r="B13" s="3"/>
      <c r="C13" s="26"/>
      <c r="Q13" s="13"/>
      <c r="R13" s="13"/>
      <c r="S13" s="13"/>
      <c r="T13" s="3">
        <v>1964</v>
      </c>
      <c r="U13" s="26">
        <f>SUM(AE126:AE137)</f>
        <v>1747.335307179867</v>
      </c>
      <c r="V13" s="26">
        <f>AVERAGE(AC126:AC137)</f>
        <v>1638.3333333333333</v>
      </c>
      <c r="W13" s="26">
        <f>STDEV(AC126:AC137)</f>
        <v>831.05445979882404</v>
      </c>
      <c r="X13" s="26">
        <f t="shared" si="3"/>
        <v>2469.3877931321572</v>
      </c>
      <c r="Y13" s="26">
        <f t="shared" si="4"/>
        <v>807.27887353450922</v>
      </c>
      <c r="Z13" s="28">
        <v>23529</v>
      </c>
      <c r="AA13" s="13"/>
      <c r="AB13" s="28">
        <v>19951</v>
      </c>
      <c r="AC13" s="26">
        <v>105.50952173254942</v>
      </c>
      <c r="AD13" s="26">
        <v>0.36046924991112689</v>
      </c>
      <c r="AE13" s="26">
        <f t="shared" si="1"/>
        <v>38.032938157413831</v>
      </c>
      <c r="AH13" s="13"/>
      <c r="AI13" s="13"/>
      <c r="AJ13" s="3">
        <v>1964</v>
      </c>
      <c r="AK13" s="13">
        <v>7.7720207253886009E-3</v>
      </c>
      <c r="AL13" s="13">
        <v>2.8127313101406367E-2</v>
      </c>
      <c r="AM13" s="13">
        <v>4.7742413027387125E-2</v>
      </c>
      <c r="AN13" s="13">
        <v>9.4004441154700219E-2</v>
      </c>
      <c r="AO13" s="13">
        <v>0.10066617320503332</v>
      </c>
      <c r="AP13" s="13">
        <v>0.31680236861584016</v>
      </c>
      <c r="AQ13" s="13">
        <v>0.11769059955588454</v>
      </c>
      <c r="AR13" s="13">
        <v>0.13360473723168023</v>
      </c>
      <c r="AS13" s="13">
        <v>0.10917838638045893</v>
      </c>
      <c r="AT13" s="13">
        <v>1.3693560325684678E-2</v>
      </c>
      <c r="AU13" s="13">
        <v>1.1843079200592155E-2</v>
      </c>
      <c r="AV13" s="13">
        <v>1.8874907475943746E-2</v>
      </c>
      <c r="AW13" s="13">
        <v>1</v>
      </c>
      <c r="AX13" s="13"/>
      <c r="AY13" s="32">
        <v>1964</v>
      </c>
      <c r="AZ13" s="32">
        <v>0.21</v>
      </c>
      <c r="BA13" s="32">
        <v>0.76</v>
      </c>
      <c r="BB13" s="32">
        <v>1.29</v>
      </c>
      <c r="BC13" s="32">
        <v>2.54</v>
      </c>
      <c r="BD13" s="32">
        <v>2.72</v>
      </c>
      <c r="BE13" s="32">
        <v>8.56</v>
      </c>
      <c r="BF13" s="32">
        <v>3.18</v>
      </c>
      <c r="BG13" s="32">
        <v>3.61</v>
      </c>
      <c r="BH13" s="32">
        <v>2.95</v>
      </c>
      <c r="BI13" s="32">
        <v>0.37</v>
      </c>
      <c r="BJ13" s="32">
        <v>0.32</v>
      </c>
      <c r="BK13" s="32">
        <v>0.51</v>
      </c>
      <c r="BL13" s="32">
        <v>27.02</v>
      </c>
      <c r="BM13" s="28"/>
      <c r="BN13" s="28"/>
    </row>
    <row r="14" spans="1:66" ht="15" x14ac:dyDescent="0.25">
      <c r="A14" s="26"/>
      <c r="B14" s="3"/>
      <c r="C14" s="26"/>
      <c r="Q14" s="13"/>
      <c r="R14" s="13"/>
      <c r="S14" s="13"/>
      <c r="T14" s="3">
        <v>1965</v>
      </c>
      <c r="U14" s="26">
        <f>SUM(AE138:AE149)</f>
        <v>677.4701767347533</v>
      </c>
      <c r="V14" s="26">
        <f>AVERAGE(AC138:AC149)</f>
        <v>628.0980496844212</v>
      </c>
      <c r="W14" s="26">
        <f>STDEV(AC138:AC149)</f>
        <v>289.47339444626687</v>
      </c>
      <c r="X14" s="26">
        <f t="shared" si="3"/>
        <v>917.57144413068806</v>
      </c>
      <c r="Y14" s="26">
        <f t="shared" si="4"/>
        <v>338.62465523815433</v>
      </c>
      <c r="Z14" s="28">
        <v>23894</v>
      </c>
      <c r="AA14" s="13"/>
      <c r="AB14" s="28">
        <v>19982</v>
      </c>
      <c r="AC14" s="26">
        <v>53.083263808104562</v>
      </c>
      <c r="AD14" s="26">
        <v>4.514752932811944E-2</v>
      </c>
      <c r="AE14" s="26">
        <f t="shared" si="1"/>
        <v>2.3965782096087018</v>
      </c>
      <c r="AH14" s="13"/>
      <c r="AI14" s="13"/>
      <c r="AJ14" s="3">
        <v>1965</v>
      </c>
      <c r="AK14" s="13">
        <v>8.2264698766029536E-3</v>
      </c>
      <c r="AL14" s="13">
        <v>7.4038228889426572E-2</v>
      </c>
      <c r="AM14" s="13">
        <v>3.6051294459230582E-2</v>
      </c>
      <c r="AN14" s="13">
        <v>8.9281393660779099E-2</v>
      </c>
      <c r="AO14" s="13">
        <v>0.15170578272441326</v>
      </c>
      <c r="AP14" s="13">
        <v>0.259133801112993</v>
      </c>
      <c r="AQ14" s="13">
        <v>0.10234696346479556</v>
      </c>
      <c r="AR14" s="13">
        <v>5.2504234212436489E-2</v>
      </c>
      <c r="AS14" s="13">
        <v>0.16356157754657633</v>
      </c>
      <c r="AT14" s="13">
        <v>9.9201548511976771E-3</v>
      </c>
      <c r="AU14" s="13">
        <v>2.0324219695136706E-2</v>
      </c>
      <c r="AV14" s="13">
        <v>3.2905879506411814E-2</v>
      </c>
      <c r="AW14" s="13">
        <v>1</v>
      </c>
      <c r="AX14" s="13"/>
      <c r="AY14" s="32">
        <v>1965</v>
      </c>
      <c r="AZ14" s="32">
        <v>0.34</v>
      </c>
      <c r="BA14" s="32">
        <v>3.06</v>
      </c>
      <c r="BB14" s="32">
        <v>1.49</v>
      </c>
      <c r="BC14" s="32">
        <v>3.69</v>
      </c>
      <c r="BD14" s="32">
        <v>6.27</v>
      </c>
      <c r="BE14" s="32">
        <v>10.71</v>
      </c>
      <c r="BF14" s="32">
        <v>4.2300000000000004</v>
      </c>
      <c r="BG14" s="32">
        <v>2.17</v>
      </c>
      <c r="BH14" s="32">
        <v>6.76</v>
      </c>
      <c r="BI14" s="32">
        <v>0.41</v>
      </c>
      <c r="BJ14" s="32">
        <v>0.84</v>
      </c>
      <c r="BK14" s="32">
        <v>1.36</v>
      </c>
      <c r="BL14" s="32">
        <v>41.33</v>
      </c>
      <c r="BM14" s="28"/>
      <c r="BN14" s="28"/>
    </row>
    <row r="15" spans="1:66" ht="15" x14ac:dyDescent="0.25">
      <c r="A15" s="26"/>
      <c r="B15" s="3"/>
      <c r="C15" s="26"/>
      <c r="D15" s="6" t="s">
        <v>37</v>
      </c>
      <c r="Q15" s="13"/>
      <c r="R15" s="13"/>
      <c r="S15" s="13"/>
      <c r="T15" s="3">
        <v>1966</v>
      </c>
      <c r="U15" s="26">
        <f>SUM(AE150:AE161)</f>
        <v>483.3401015228427</v>
      </c>
      <c r="V15" s="26">
        <f>AVERAGE(AC150:AC161)</f>
        <v>477.5</v>
      </c>
      <c r="W15" s="26">
        <f>STDEV(AC150:AC161)</f>
        <v>268.40014225710905</v>
      </c>
      <c r="X15" s="26">
        <f t="shared" si="3"/>
        <v>745.90014225710911</v>
      </c>
      <c r="Y15" s="26">
        <f t="shared" si="4"/>
        <v>209.09985774289095</v>
      </c>
      <c r="Z15" s="28">
        <v>24259</v>
      </c>
      <c r="AA15" s="13"/>
      <c r="AB15" s="28">
        <v>20012</v>
      </c>
      <c r="AC15" s="26">
        <v>27.099328010094261</v>
      </c>
      <c r="AD15" s="26">
        <v>8.8873089228581573E-2</v>
      </c>
      <c r="AE15" s="26">
        <f t="shared" si="1"/>
        <v>2.4084009962757071</v>
      </c>
      <c r="AH15" s="13"/>
      <c r="AI15" s="13"/>
      <c r="AJ15" s="3">
        <v>1966</v>
      </c>
      <c r="AK15" s="13">
        <v>3.2994923857868022E-2</v>
      </c>
      <c r="AL15" s="13">
        <v>5.5837563451776658E-2</v>
      </c>
      <c r="AM15" s="13">
        <v>3.553299492385787E-2</v>
      </c>
      <c r="AN15" s="13">
        <v>3.3502538071065992E-2</v>
      </c>
      <c r="AO15" s="13">
        <v>8.832487309644671E-2</v>
      </c>
      <c r="AP15" s="13">
        <v>0.24771573604060915</v>
      </c>
      <c r="AQ15" s="13">
        <v>0.13350253807106599</v>
      </c>
      <c r="AR15" s="13">
        <v>0.19441624365482235</v>
      </c>
      <c r="AS15" s="13">
        <v>0.10710659898477157</v>
      </c>
      <c r="AT15" s="13">
        <v>2.2842639593908632E-2</v>
      </c>
      <c r="AU15" s="13">
        <v>1.2182741116751269E-2</v>
      </c>
      <c r="AV15" s="13">
        <v>3.604060913705584E-2</v>
      </c>
      <c r="AW15" s="13">
        <v>1</v>
      </c>
      <c r="AX15" s="13"/>
      <c r="AY15" s="32">
        <v>1966</v>
      </c>
      <c r="AZ15" s="32">
        <v>0.65</v>
      </c>
      <c r="BA15" s="32">
        <v>1.1000000000000001</v>
      </c>
      <c r="BB15" s="32">
        <v>0.7</v>
      </c>
      <c r="BC15" s="32">
        <v>0.66</v>
      </c>
      <c r="BD15" s="32">
        <v>1.74</v>
      </c>
      <c r="BE15" s="32">
        <v>4.88</v>
      </c>
      <c r="BF15" s="32">
        <v>2.63</v>
      </c>
      <c r="BG15" s="32">
        <v>3.83</v>
      </c>
      <c r="BH15" s="32">
        <v>2.11</v>
      </c>
      <c r="BI15" s="32">
        <v>0.45</v>
      </c>
      <c r="BJ15" s="32">
        <v>0.24</v>
      </c>
      <c r="BK15" s="32">
        <v>0.71</v>
      </c>
      <c r="BL15" s="32">
        <v>19.7</v>
      </c>
      <c r="BM15" s="28"/>
      <c r="BN15" s="28"/>
    </row>
    <row r="16" spans="1:66" ht="15" x14ac:dyDescent="0.25">
      <c r="A16" s="26"/>
      <c r="B16" s="3"/>
      <c r="C16" s="26"/>
      <c r="D16" s="6" t="s">
        <v>38</v>
      </c>
      <c r="Q16" s="13"/>
      <c r="R16" s="13"/>
      <c r="S16" s="13"/>
      <c r="T16" s="3">
        <v>1967</v>
      </c>
      <c r="U16" s="26">
        <f>SUM(AE162:AE173)</f>
        <v>270.21651716671818</v>
      </c>
      <c r="V16" s="26">
        <f>AVERAGE(AC162:AC173)</f>
        <v>259.58333333333331</v>
      </c>
      <c r="W16" s="26">
        <f>STDEV(AC162:AC173)</f>
        <v>111.34423145717012</v>
      </c>
      <c r="X16" s="26">
        <f t="shared" si="3"/>
        <v>370.92756479050342</v>
      </c>
      <c r="Y16" s="26">
        <f t="shared" si="4"/>
        <v>148.2391018761632</v>
      </c>
      <c r="Z16" s="28">
        <v>24624</v>
      </c>
      <c r="AA16" s="13"/>
      <c r="AB16" s="28">
        <v>20043</v>
      </c>
      <c r="AC16" s="26">
        <v>34.241423548742802</v>
      </c>
      <c r="AD16" s="26">
        <v>3.5549235691432633E-4</v>
      </c>
      <c r="AE16" s="26">
        <f t="shared" si="1"/>
        <v>1.2172564361444295E-2</v>
      </c>
      <c r="AH16" s="13"/>
      <c r="AI16" s="13"/>
      <c r="AJ16" s="3">
        <v>1967</v>
      </c>
      <c r="AK16" s="13">
        <v>1.453758119393752E-2</v>
      </c>
      <c r="AL16" s="13">
        <v>4.3303433343643682E-3</v>
      </c>
      <c r="AM16" s="13">
        <v>2.7219300958861738E-2</v>
      </c>
      <c r="AN16" s="13">
        <v>5.0417568821527994E-2</v>
      </c>
      <c r="AO16" s="13">
        <v>0.13826167646149087</v>
      </c>
      <c r="AP16" s="13">
        <v>0.39993813795236621</v>
      </c>
      <c r="AQ16" s="13">
        <v>0.12341478502938448</v>
      </c>
      <c r="AR16" s="13">
        <v>5.9078255490256727E-2</v>
      </c>
      <c r="AS16" s="13">
        <v>9.0009279307145071E-2</v>
      </c>
      <c r="AT16" s="13">
        <v>5.9078255490256727E-2</v>
      </c>
      <c r="AU16" s="13">
        <v>1.2681719764924219E-2</v>
      </c>
      <c r="AV16" s="13">
        <v>2.1033096195484074E-2</v>
      </c>
      <c r="AW16" s="13">
        <v>1</v>
      </c>
      <c r="AX16" s="13"/>
      <c r="AY16" s="32">
        <v>1967</v>
      </c>
      <c r="AZ16" s="32">
        <v>0.47</v>
      </c>
      <c r="BA16" s="32">
        <v>0.14000000000000001</v>
      </c>
      <c r="BB16" s="32">
        <v>0.88</v>
      </c>
      <c r="BC16" s="32">
        <v>1.63</v>
      </c>
      <c r="BD16" s="32">
        <v>4.47</v>
      </c>
      <c r="BE16" s="32">
        <v>12.93</v>
      </c>
      <c r="BF16" s="32">
        <v>3.99</v>
      </c>
      <c r="BG16" s="32">
        <v>1.91</v>
      </c>
      <c r="BH16" s="32">
        <v>2.91</v>
      </c>
      <c r="BI16" s="32">
        <v>1.91</v>
      </c>
      <c r="BJ16" s="32">
        <v>0.41</v>
      </c>
      <c r="BK16" s="32">
        <v>0.68</v>
      </c>
      <c r="BL16" s="32">
        <v>32.33</v>
      </c>
      <c r="BM16" s="28"/>
      <c r="BN16" s="28"/>
    </row>
    <row r="17" spans="1:66" ht="15.75" x14ac:dyDescent="0.25">
      <c r="A17" s="26"/>
      <c r="B17" s="3"/>
      <c r="C17" s="26"/>
      <c r="D17" s="6" t="s">
        <v>75</v>
      </c>
      <c r="Q17" s="13"/>
      <c r="R17" s="13"/>
      <c r="S17" s="13"/>
      <c r="T17" s="3">
        <v>1968</v>
      </c>
      <c r="U17" s="26">
        <f>SUM(AE174:AE185)</f>
        <v>197.47330347915951</v>
      </c>
      <c r="V17" s="26">
        <f>AVERAGE(AC174:AC185)</f>
        <v>212.5</v>
      </c>
      <c r="W17" s="26">
        <f>STDEV(AC174:AC185)</f>
        <v>56.306789514716122</v>
      </c>
      <c r="X17" s="26">
        <f t="shared" si="3"/>
        <v>268.80678951471612</v>
      </c>
      <c r="Y17" s="26">
        <f t="shared" si="4"/>
        <v>156.19321048528388</v>
      </c>
      <c r="Z17" s="28">
        <v>24990</v>
      </c>
      <c r="AA17" s="13"/>
      <c r="AB17" s="28">
        <v>20073</v>
      </c>
      <c r="AC17" s="26">
        <v>22.306059238838706</v>
      </c>
      <c r="AD17" s="26">
        <v>1.8130110202630643E-2</v>
      </c>
      <c r="AE17" s="26">
        <f t="shared" si="1"/>
        <v>0.40441131218655313</v>
      </c>
      <c r="AH17" s="13"/>
      <c r="AI17" s="13"/>
      <c r="AJ17" s="3">
        <v>1968</v>
      </c>
      <c r="AK17" s="13">
        <v>1.3089906992766104E-2</v>
      </c>
      <c r="AL17" s="13">
        <v>3.1002411298656561E-3</v>
      </c>
      <c r="AM17" s="13">
        <v>3.7891836031691351E-3</v>
      </c>
      <c r="AN17" s="13">
        <v>0.11298656562177058</v>
      </c>
      <c r="AO17" s="13">
        <v>7.233895969686531E-2</v>
      </c>
      <c r="AP17" s="13">
        <v>0.11298656562177058</v>
      </c>
      <c r="AQ17" s="13">
        <v>0.12779882879779539</v>
      </c>
      <c r="AR17" s="13">
        <v>0.12504305890458145</v>
      </c>
      <c r="AS17" s="13">
        <v>0.21805029280055116</v>
      </c>
      <c r="AT17" s="13">
        <v>0.1009300723389597</v>
      </c>
      <c r="AU17" s="13">
        <v>4.4781260764726147E-2</v>
      </c>
      <c r="AV17" s="13">
        <v>6.510506372717878E-2</v>
      </c>
      <c r="AW17" s="13">
        <v>1</v>
      </c>
      <c r="AX17" s="13"/>
      <c r="AY17" s="32">
        <v>1968</v>
      </c>
      <c r="AZ17" s="32">
        <v>0.38</v>
      </c>
      <c r="BA17" s="32">
        <v>0.09</v>
      </c>
      <c r="BB17" s="32">
        <v>0.11</v>
      </c>
      <c r="BC17" s="32">
        <v>3.28</v>
      </c>
      <c r="BD17" s="32">
        <v>2.1</v>
      </c>
      <c r="BE17" s="32">
        <v>3.28</v>
      </c>
      <c r="BF17" s="32">
        <v>3.71</v>
      </c>
      <c r="BG17" s="32">
        <v>3.63</v>
      </c>
      <c r="BH17" s="32">
        <v>6.33</v>
      </c>
      <c r="BI17" s="32">
        <v>2.93</v>
      </c>
      <c r="BJ17" s="32">
        <v>1.3</v>
      </c>
      <c r="BK17" s="32">
        <v>1.89</v>
      </c>
      <c r="BL17" s="32">
        <v>29.03</v>
      </c>
      <c r="BM17" s="28"/>
      <c r="BN17" s="28"/>
    </row>
    <row r="18" spans="1:66" ht="15.75" x14ac:dyDescent="0.25">
      <c r="A18" s="26"/>
      <c r="B18" s="3"/>
      <c r="C18" s="26"/>
      <c r="D18" s="6" t="s">
        <v>76</v>
      </c>
      <c r="Q18" s="13"/>
      <c r="R18" s="13"/>
      <c r="S18" s="13"/>
      <c r="T18" s="3">
        <v>1969</v>
      </c>
      <c r="U18" s="26">
        <f>SUM(AE186:AE197)</f>
        <v>209.75161402822263</v>
      </c>
      <c r="V18" s="26">
        <f>AVERAGE(AC186:AC197)</f>
        <v>180.83111342428154</v>
      </c>
      <c r="W18" s="26">
        <f>STDEV(AC186:AC197)</f>
        <v>82.623453757640334</v>
      </c>
      <c r="X18" s="26">
        <f t="shared" si="3"/>
        <v>263.4545671819219</v>
      </c>
      <c r="Y18" s="26">
        <f t="shared" si="4"/>
        <v>98.207659666641206</v>
      </c>
      <c r="Z18" s="28">
        <v>25355</v>
      </c>
      <c r="AA18" s="13"/>
      <c r="AB18" s="28">
        <v>20104</v>
      </c>
      <c r="AC18" s="26">
        <v>19.093080381702752</v>
      </c>
      <c r="AD18" s="26">
        <v>7.2096862960924601E-2</v>
      </c>
      <c r="AE18" s="26">
        <f t="shared" si="1"/>
        <v>1.3765511997815412</v>
      </c>
      <c r="AH18" s="13"/>
      <c r="AI18" s="13"/>
      <c r="AJ18" s="3">
        <v>1969</v>
      </c>
      <c r="AK18" s="13">
        <v>2.6254826254826259E-2</v>
      </c>
      <c r="AL18" s="13">
        <v>3.4362934362934368E-2</v>
      </c>
      <c r="AM18" s="13">
        <v>5.5984555984555984E-2</v>
      </c>
      <c r="AN18" s="13">
        <v>0.17837837837837839</v>
      </c>
      <c r="AO18" s="13">
        <v>0.17220077220077221</v>
      </c>
      <c r="AP18" s="13">
        <v>0.10733590733590734</v>
      </c>
      <c r="AQ18" s="13">
        <v>0.15173745173745176</v>
      </c>
      <c r="AR18" s="13">
        <v>8.0694980694980697E-2</v>
      </c>
      <c r="AS18" s="13">
        <v>2.9729729729729731E-2</v>
      </c>
      <c r="AT18" s="13">
        <v>0.11119691119691121</v>
      </c>
      <c r="AU18" s="13">
        <v>4.633204633204633E-3</v>
      </c>
      <c r="AV18" s="13">
        <v>4.7490347490347494E-2</v>
      </c>
      <c r="AW18" s="13">
        <v>1</v>
      </c>
      <c r="AX18" s="13"/>
      <c r="AY18" s="32">
        <v>1969</v>
      </c>
      <c r="AZ18" s="32">
        <v>0.68</v>
      </c>
      <c r="BA18" s="32">
        <v>0.89</v>
      </c>
      <c r="BB18" s="32">
        <v>1.45</v>
      </c>
      <c r="BC18" s="32">
        <v>4.62</v>
      </c>
      <c r="BD18" s="32">
        <v>4.46</v>
      </c>
      <c r="BE18" s="32">
        <v>2.78</v>
      </c>
      <c r="BF18" s="32">
        <v>3.93</v>
      </c>
      <c r="BG18" s="32">
        <v>2.09</v>
      </c>
      <c r="BH18" s="32">
        <v>0.77</v>
      </c>
      <c r="BI18" s="32">
        <v>2.88</v>
      </c>
      <c r="BJ18" s="32">
        <v>0.12</v>
      </c>
      <c r="BK18" s="32">
        <v>1.23</v>
      </c>
      <c r="BL18" s="32">
        <v>25.9</v>
      </c>
      <c r="BM18" s="28"/>
      <c r="BN18" s="28"/>
    </row>
    <row r="19" spans="1:66" ht="15" x14ac:dyDescent="0.25">
      <c r="A19" s="26"/>
      <c r="B19" s="3"/>
      <c r="C19" s="26"/>
      <c r="D19" s="6" t="s">
        <v>39</v>
      </c>
      <c r="Q19" s="13"/>
      <c r="R19" s="13"/>
      <c r="S19" s="13"/>
      <c r="T19" s="3">
        <v>1970</v>
      </c>
      <c r="U19" s="26">
        <f>SUM(AE198:AE209)</f>
        <v>171.7568893528184</v>
      </c>
      <c r="V19" s="26">
        <f>AVERAGE(AC198:AC209)</f>
        <v>164.79166666666666</v>
      </c>
      <c r="W19" s="26">
        <f>STDEV(AC198:AC209)</f>
        <v>69.469947175782877</v>
      </c>
      <c r="X19" s="26">
        <f t="shared" si="3"/>
        <v>234.26161384244955</v>
      </c>
      <c r="Y19" s="26">
        <f t="shared" si="4"/>
        <v>95.32171949088378</v>
      </c>
      <c r="Z19" s="28">
        <v>25720</v>
      </c>
      <c r="AA19" s="13"/>
      <c r="AB19" s="28">
        <v>20135</v>
      </c>
      <c r="AC19" s="26">
        <v>28.691020978546494</v>
      </c>
      <c r="AD19" s="26">
        <v>3.5222894881673086E-2</v>
      </c>
      <c r="AE19" s="26">
        <f t="shared" si="1"/>
        <v>1.0105808159752205</v>
      </c>
      <c r="AH19" s="13"/>
      <c r="AI19" s="13"/>
      <c r="AJ19" s="3">
        <v>1970</v>
      </c>
      <c r="AK19" s="13">
        <v>2.7835768963117608E-3</v>
      </c>
      <c r="AL19" s="13">
        <v>2.2616562282533056E-2</v>
      </c>
      <c r="AM19" s="13">
        <v>2.4704244954766877E-2</v>
      </c>
      <c r="AN19" s="13">
        <v>8.3855254001391794E-2</v>
      </c>
      <c r="AO19" s="13">
        <v>0.11412665274878218</v>
      </c>
      <c r="AP19" s="13">
        <v>9.8816979819067507E-2</v>
      </c>
      <c r="AQ19" s="13">
        <v>0.12108559498956159</v>
      </c>
      <c r="AR19" s="13">
        <v>0.13813500347947114</v>
      </c>
      <c r="AS19" s="13">
        <v>0.20320111343075853</v>
      </c>
      <c r="AT19" s="13">
        <v>0.13674321503131526</v>
      </c>
      <c r="AU19" s="13">
        <v>4.4189283228949203E-2</v>
      </c>
      <c r="AV19" s="13">
        <v>9.7425191370911629E-3</v>
      </c>
      <c r="AW19" s="13">
        <v>1</v>
      </c>
      <c r="AX19" s="13"/>
      <c r="AY19" s="32">
        <v>1970</v>
      </c>
      <c r="AZ19" s="32">
        <v>0.08</v>
      </c>
      <c r="BA19" s="32">
        <v>0.65</v>
      </c>
      <c r="BB19" s="32">
        <v>0.71</v>
      </c>
      <c r="BC19" s="32">
        <v>2.41</v>
      </c>
      <c r="BD19" s="32">
        <v>3.28</v>
      </c>
      <c r="BE19" s="32">
        <v>2.84</v>
      </c>
      <c r="BF19" s="32">
        <v>3.48</v>
      </c>
      <c r="BG19" s="32">
        <v>3.97</v>
      </c>
      <c r="BH19" s="32">
        <v>5.84</v>
      </c>
      <c r="BI19" s="32">
        <v>3.93</v>
      </c>
      <c r="BJ19" s="32">
        <v>1.27</v>
      </c>
      <c r="BK19" s="32">
        <v>0.28000000000000003</v>
      </c>
      <c r="BL19" s="32">
        <v>28.74</v>
      </c>
      <c r="BM19" s="28"/>
      <c r="BN19" s="28"/>
    </row>
    <row r="20" spans="1:66" ht="15" x14ac:dyDescent="0.25">
      <c r="A20" s="26"/>
      <c r="B20" s="3"/>
      <c r="C20" s="26"/>
      <c r="E20" s="3" t="s">
        <v>40</v>
      </c>
      <c r="Q20" s="13"/>
      <c r="R20" s="13"/>
      <c r="S20" s="13"/>
      <c r="T20" s="3">
        <v>1971</v>
      </c>
      <c r="U20" s="26">
        <f>SUM(AE210:AE221)</f>
        <v>169.89175369103353</v>
      </c>
      <c r="V20" s="26">
        <f>AVERAGE(AC210:AC221)</f>
        <v>165.47499999999999</v>
      </c>
      <c r="W20" s="26">
        <f>STDEV(AC210:AC221)</f>
        <v>99.253853829460937</v>
      </c>
      <c r="X20" s="26">
        <f t="shared" si="3"/>
        <v>264.72885382946095</v>
      </c>
      <c r="Y20" s="26">
        <f t="shared" si="4"/>
        <v>66.221146170539058</v>
      </c>
      <c r="Z20" s="28">
        <v>26085</v>
      </c>
      <c r="AA20" s="13"/>
      <c r="AB20" s="28">
        <v>20163</v>
      </c>
      <c r="AC20" s="26">
        <v>37.400300938596857</v>
      </c>
      <c r="AD20" s="26">
        <v>3.2471106219042374E-2</v>
      </c>
      <c r="AE20" s="26">
        <f t="shared" si="1"/>
        <v>1.2144291444013287</v>
      </c>
      <c r="AH20" s="13"/>
      <c r="AI20" s="13"/>
      <c r="AJ20" s="3">
        <v>1971</v>
      </c>
      <c r="AK20" s="13">
        <v>4.6813107670147645E-2</v>
      </c>
      <c r="AL20" s="13">
        <v>0.10046813107670148</v>
      </c>
      <c r="AM20" s="13">
        <v>2.5207057976233346E-2</v>
      </c>
      <c r="AN20" s="13">
        <v>2.8087864602088588E-2</v>
      </c>
      <c r="AO20" s="13">
        <v>0.22686352178610011</v>
      </c>
      <c r="AP20" s="13">
        <v>6.3017644940583359E-2</v>
      </c>
      <c r="AQ20" s="13">
        <v>0.13359740727403674</v>
      </c>
      <c r="AR20" s="13">
        <v>3.4209578682030971E-2</v>
      </c>
      <c r="AS20" s="13">
        <v>3.4569679510262873E-2</v>
      </c>
      <c r="AT20" s="13">
        <v>0.15448325531148721</v>
      </c>
      <c r="AU20" s="13">
        <v>0.12279438242707959</v>
      </c>
      <c r="AV20" s="13">
        <v>2.9888368743248107E-2</v>
      </c>
      <c r="AW20" s="13">
        <v>1</v>
      </c>
      <c r="AX20" s="13"/>
      <c r="AY20" s="32">
        <v>1971</v>
      </c>
      <c r="AZ20" s="32">
        <v>1.3</v>
      </c>
      <c r="BA20" s="32">
        <v>2.79</v>
      </c>
      <c r="BB20" s="32">
        <v>0.7</v>
      </c>
      <c r="BC20" s="32">
        <v>0.78</v>
      </c>
      <c r="BD20" s="32">
        <v>6.3</v>
      </c>
      <c r="BE20" s="32">
        <v>1.75</v>
      </c>
      <c r="BF20" s="32">
        <v>3.71</v>
      </c>
      <c r="BG20" s="32">
        <v>0.95</v>
      </c>
      <c r="BH20" s="32">
        <v>0.96</v>
      </c>
      <c r="BI20" s="32">
        <v>4.29</v>
      </c>
      <c r="BJ20" s="32">
        <v>3.41</v>
      </c>
      <c r="BK20" s="32">
        <v>0.83</v>
      </c>
      <c r="BL20" s="32">
        <v>27.77</v>
      </c>
      <c r="BM20" s="28"/>
      <c r="BN20" s="28"/>
    </row>
    <row r="21" spans="1:66" ht="15" x14ac:dyDescent="0.25">
      <c r="A21" s="26"/>
      <c r="B21" s="3"/>
      <c r="C21" s="26"/>
      <c r="E21" s="5" t="s">
        <v>41</v>
      </c>
      <c r="F21" s="3">
        <v>2012</v>
      </c>
      <c r="Q21" s="13"/>
      <c r="R21" s="13"/>
      <c r="S21" s="13"/>
      <c r="T21" s="3">
        <v>1972</v>
      </c>
      <c r="U21" s="26">
        <f>SUM(AE222:AE233)</f>
        <v>81.781611442861745</v>
      </c>
      <c r="V21" s="26">
        <f>AVERAGE(AC222:AC233)</f>
        <v>81.487215954937639</v>
      </c>
      <c r="W21" s="26">
        <f>STDEV(AC222:AC233)</f>
        <v>29.987717384574335</v>
      </c>
      <c r="X21" s="26">
        <f t="shared" si="3"/>
        <v>111.47493333951198</v>
      </c>
      <c r="Y21" s="26">
        <f t="shared" si="4"/>
        <v>51.499498570363301</v>
      </c>
      <c r="Z21" s="28">
        <v>26451</v>
      </c>
      <c r="AA21" s="13"/>
      <c r="AB21" s="28">
        <v>20194</v>
      </c>
      <c r="AC21" s="26">
        <v>41.337391766782325</v>
      </c>
      <c r="AD21" s="26">
        <v>0.12162905888827737</v>
      </c>
      <c r="AE21" s="26">
        <f t="shared" si="1"/>
        <v>5.0278280574897591</v>
      </c>
      <c r="AH21" s="13"/>
      <c r="AI21" s="13"/>
      <c r="AJ21" s="3">
        <v>1972</v>
      </c>
      <c r="AK21" s="13">
        <v>6.7226890756302525E-3</v>
      </c>
      <c r="AL21" s="13">
        <v>8.4033613445378148E-3</v>
      </c>
      <c r="AM21" s="13">
        <v>1.680672268907563E-2</v>
      </c>
      <c r="AN21" s="13">
        <v>0.18184873949579833</v>
      </c>
      <c r="AO21" s="13">
        <v>0.14285714285714285</v>
      </c>
      <c r="AP21" s="13">
        <v>7.4957983193277317E-2</v>
      </c>
      <c r="AQ21" s="13">
        <v>7.3949579831932774E-2</v>
      </c>
      <c r="AR21" s="13">
        <v>0.12638655462184872</v>
      </c>
      <c r="AS21" s="13">
        <v>9.34453781512605E-2</v>
      </c>
      <c r="AT21" s="13">
        <v>0.10823529411764707</v>
      </c>
      <c r="AU21" s="13">
        <v>0.12033613445378151</v>
      </c>
      <c r="AV21" s="13">
        <v>4.6050420168067228E-2</v>
      </c>
      <c r="AW21" s="13">
        <v>1</v>
      </c>
      <c r="AX21" s="13"/>
      <c r="AY21" s="32">
        <v>1972</v>
      </c>
      <c r="AZ21" s="32">
        <v>0.2</v>
      </c>
      <c r="BA21" s="32">
        <v>0.25</v>
      </c>
      <c r="BB21" s="32">
        <v>0.5</v>
      </c>
      <c r="BC21" s="32">
        <v>5.41</v>
      </c>
      <c r="BD21" s="32">
        <v>4.25</v>
      </c>
      <c r="BE21" s="32">
        <v>2.23</v>
      </c>
      <c r="BF21" s="32">
        <v>2.2000000000000002</v>
      </c>
      <c r="BG21" s="32">
        <v>3.76</v>
      </c>
      <c r="BH21" s="32">
        <v>2.78</v>
      </c>
      <c r="BI21" s="32">
        <v>3.22</v>
      </c>
      <c r="BJ21" s="32">
        <v>3.58</v>
      </c>
      <c r="BK21" s="32">
        <v>1.37</v>
      </c>
      <c r="BL21" s="32">
        <v>29.75</v>
      </c>
      <c r="BM21" s="28"/>
      <c r="BN21" s="28"/>
    </row>
    <row r="22" spans="1:66" ht="15" x14ac:dyDescent="0.25">
      <c r="A22" s="26"/>
      <c r="B22" s="3"/>
      <c r="C22" s="26"/>
      <c r="E22" s="5" t="s">
        <v>42</v>
      </c>
      <c r="F22" s="3">
        <f>E4</f>
        <v>4.5</v>
      </c>
      <c r="Q22" s="13"/>
      <c r="R22" s="13"/>
      <c r="S22" s="13"/>
      <c r="T22" s="3">
        <v>1973</v>
      </c>
      <c r="U22" s="26">
        <f>SUM(AE234:AE245)</f>
        <v>56.190308594746242</v>
      </c>
      <c r="V22" s="26">
        <f>AVERAGE(AC234:AC245)</f>
        <v>59.483333333333341</v>
      </c>
      <c r="W22" s="26">
        <f>STDEV(AC234:AC245)</f>
        <v>26.43791469335909</v>
      </c>
      <c r="X22" s="26">
        <f t="shared" si="3"/>
        <v>85.921248026692439</v>
      </c>
      <c r="Y22" s="26">
        <f t="shared" si="4"/>
        <v>33.045418639974251</v>
      </c>
      <c r="Z22" s="28">
        <v>26816</v>
      </c>
      <c r="AA22" s="13"/>
      <c r="AB22" s="28">
        <v>20224</v>
      </c>
      <c r="AC22" s="26">
        <v>73.261227750242313</v>
      </c>
      <c r="AD22" s="26">
        <v>6.7694001100715454E-2</v>
      </c>
      <c r="AE22" s="26">
        <f t="shared" si="1"/>
        <v>4.9593456319646689</v>
      </c>
      <c r="AH22" s="13"/>
      <c r="AI22" s="13"/>
      <c r="AJ22" s="3">
        <v>1973</v>
      </c>
      <c r="AK22" s="13">
        <v>2.8564141800561084E-2</v>
      </c>
      <c r="AL22" s="13">
        <v>1.5812292782453455E-2</v>
      </c>
      <c r="AM22" s="13">
        <v>0.16959959194083143</v>
      </c>
      <c r="AN22" s="13">
        <v>6.6054577913797499E-2</v>
      </c>
      <c r="AO22" s="13">
        <v>0.14945167049222138</v>
      </c>
      <c r="AP22" s="13">
        <v>1.9637847487885742E-2</v>
      </c>
      <c r="AQ22" s="13">
        <v>0.11425656720224434</v>
      </c>
      <c r="AR22" s="13">
        <v>1.9127773527161437E-2</v>
      </c>
      <c r="AS22" s="13">
        <v>0.19178780923233868</v>
      </c>
      <c r="AT22" s="13">
        <v>0.12547819433817903</v>
      </c>
      <c r="AU22" s="13">
        <v>4.539658250446315E-2</v>
      </c>
      <c r="AV22" s="13">
        <v>5.4832950777862786E-2</v>
      </c>
      <c r="AW22" s="13">
        <v>1</v>
      </c>
      <c r="AX22" s="13"/>
      <c r="AY22" s="32">
        <v>1973</v>
      </c>
      <c r="AZ22" s="32">
        <v>1.1200000000000001</v>
      </c>
      <c r="BA22" s="32">
        <v>0.62</v>
      </c>
      <c r="BB22" s="32">
        <v>6.65</v>
      </c>
      <c r="BC22" s="32">
        <v>2.59</v>
      </c>
      <c r="BD22" s="32">
        <v>5.86</v>
      </c>
      <c r="BE22" s="32">
        <v>0.77</v>
      </c>
      <c r="BF22" s="32">
        <v>4.4800000000000004</v>
      </c>
      <c r="BG22" s="32">
        <v>0.75</v>
      </c>
      <c r="BH22" s="32">
        <v>7.52</v>
      </c>
      <c r="BI22" s="32">
        <v>4.92</v>
      </c>
      <c r="BJ22" s="32">
        <v>1.78</v>
      </c>
      <c r="BK22" s="32">
        <v>2.15</v>
      </c>
      <c r="BL22" s="32">
        <v>39.21</v>
      </c>
      <c r="BM22" s="28"/>
      <c r="BN22" s="28"/>
    </row>
    <row r="23" spans="1:66" ht="15" x14ac:dyDescent="0.25">
      <c r="A23" s="26"/>
      <c r="B23" s="3"/>
      <c r="C23" s="26"/>
      <c r="D23" s="6" t="s">
        <v>43</v>
      </c>
      <c r="Q23" s="13"/>
      <c r="R23" s="13"/>
      <c r="S23" s="13"/>
      <c r="T23" s="3">
        <v>1974</v>
      </c>
      <c r="U23" s="26">
        <f>SUM(AE246:AE257)</f>
        <v>78.021518862002793</v>
      </c>
      <c r="V23" s="26">
        <f>AVERAGE(AC246:AC257)</f>
        <v>74.419270650298003</v>
      </c>
      <c r="W23" s="26">
        <f>STDEV(AC246:AC257)</f>
        <v>32.068988797488643</v>
      </c>
      <c r="X23" s="26">
        <f t="shared" si="3"/>
        <v>106.48825944778665</v>
      </c>
      <c r="Y23" s="26">
        <f t="shared" si="4"/>
        <v>42.35028185280936</v>
      </c>
      <c r="Z23" s="28">
        <v>27181</v>
      </c>
      <c r="AA23" s="13"/>
      <c r="AB23" s="28">
        <v>20255</v>
      </c>
      <c r="AC23" s="26">
        <v>78.662209111154695</v>
      </c>
      <c r="AD23" s="26">
        <v>0.27352779306549252</v>
      </c>
      <c r="AE23" s="26">
        <f t="shared" si="1"/>
        <v>21.516300455830422</v>
      </c>
      <c r="AH23" s="13"/>
      <c r="AI23" s="13"/>
      <c r="AJ23" s="3">
        <v>1974</v>
      </c>
      <c r="AK23" s="13">
        <v>2.6192703461178676E-2</v>
      </c>
      <c r="AL23" s="13">
        <v>3.7418147801683817E-3</v>
      </c>
      <c r="AM23" s="13">
        <v>3.4144059869036486E-2</v>
      </c>
      <c r="AN23" s="13">
        <v>0.1814780168381665</v>
      </c>
      <c r="AO23" s="13">
        <v>0.2441534144059869</v>
      </c>
      <c r="AP23" s="13">
        <v>4.2563143124415344E-2</v>
      </c>
      <c r="AQ23" s="13">
        <v>2.1515434985968196E-2</v>
      </c>
      <c r="AR23" s="13">
        <v>0.21141253507951355</v>
      </c>
      <c r="AS23" s="13">
        <v>1.3564078578110383E-2</v>
      </c>
      <c r="AT23" s="13">
        <v>0.13844714686623014</v>
      </c>
      <c r="AU23" s="13">
        <v>5.051449953227316E-2</v>
      </c>
      <c r="AV23" s="13">
        <v>3.2273152478952294E-2</v>
      </c>
      <c r="AW23" s="13">
        <v>1</v>
      </c>
      <c r="AX23" s="13"/>
      <c r="AY23" s="32">
        <v>1974</v>
      </c>
      <c r="AZ23" s="32">
        <v>0.56000000000000005</v>
      </c>
      <c r="BA23" s="32">
        <v>0.08</v>
      </c>
      <c r="BB23" s="32">
        <v>0.73</v>
      </c>
      <c r="BC23" s="32">
        <v>3.88</v>
      </c>
      <c r="BD23" s="32">
        <v>5.22</v>
      </c>
      <c r="BE23" s="32">
        <v>0.91</v>
      </c>
      <c r="BF23" s="32">
        <v>0.46</v>
      </c>
      <c r="BG23" s="32">
        <v>4.5199999999999996</v>
      </c>
      <c r="BH23" s="32">
        <v>0.28999999999999998</v>
      </c>
      <c r="BI23" s="32">
        <v>2.96</v>
      </c>
      <c r="BJ23" s="32">
        <v>1.08</v>
      </c>
      <c r="BK23" s="32">
        <v>0.69</v>
      </c>
      <c r="BL23" s="32">
        <v>21.38</v>
      </c>
      <c r="BM23" s="28"/>
      <c r="BN23" s="28"/>
    </row>
    <row r="24" spans="1:66" ht="15" x14ac:dyDescent="0.25">
      <c r="A24" s="26"/>
      <c r="B24" s="3"/>
      <c r="C24" s="26"/>
      <c r="E24" s="6" t="s">
        <v>44</v>
      </c>
      <c r="Q24" s="13"/>
      <c r="R24" s="13"/>
      <c r="S24" s="13"/>
      <c r="T24" s="3">
        <v>1975</v>
      </c>
      <c r="U24" s="26">
        <f>SUM(AE258:AE269)</f>
        <v>54.990050762307398</v>
      </c>
      <c r="V24" s="26">
        <f>AVERAGE(AC258:AC269)</f>
        <v>52.655270877770818</v>
      </c>
      <c r="W24" s="26">
        <f>STDEV(AC258:AC269)</f>
        <v>18.966667276784186</v>
      </c>
      <c r="X24" s="26">
        <f t="shared" si="3"/>
        <v>71.621938154555011</v>
      </c>
      <c r="Y24" s="26">
        <f t="shared" si="4"/>
        <v>33.688603600986632</v>
      </c>
      <c r="Z24" s="28">
        <v>27546</v>
      </c>
      <c r="AA24" s="13"/>
      <c r="AB24" s="28">
        <v>20285</v>
      </c>
      <c r="AC24" s="26">
        <v>30.279986161313051</v>
      </c>
      <c r="AD24" s="26">
        <v>3.3571821684094658E-2</v>
      </c>
      <c r="AE24" s="26">
        <f t="shared" si="1"/>
        <v>1.0165542960044556</v>
      </c>
      <c r="AH24" s="13"/>
      <c r="AI24" s="13"/>
      <c r="AJ24" s="3">
        <v>1975</v>
      </c>
      <c r="AK24" s="13">
        <v>7.8171091445427734E-2</v>
      </c>
      <c r="AL24" s="13">
        <v>6.1946902654867256E-2</v>
      </c>
      <c r="AM24" s="13">
        <v>6.637168141592921E-2</v>
      </c>
      <c r="AN24" s="13">
        <v>0.13520157325467061</v>
      </c>
      <c r="AO24" s="13">
        <v>0.12684365781710916</v>
      </c>
      <c r="AP24" s="13">
        <v>0.15142576204523109</v>
      </c>
      <c r="AQ24" s="13">
        <v>8.0137659783677484E-2</v>
      </c>
      <c r="AR24" s="13">
        <v>6.7354965585054091E-2</v>
      </c>
      <c r="AS24" s="13">
        <v>7.5221238938053103E-2</v>
      </c>
      <c r="AT24" s="13">
        <v>4.9164208456243857E-4</v>
      </c>
      <c r="AU24" s="13">
        <v>0.12438544739429694</v>
      </c>
      <c r="AV24" s="13">
        <v>3.2448377581120944E-2</v>
      </c>
      <c r="AW24" s="13">
        <v>1</v>
      </c>
      <c r="AX24" s="13"/>
      <c r="AY24" s="32">
        <v>1975</v>
      </c>
      <c r="AZ24" s="32">
        <v>1.59</v>
      </c>
      <c r="BA24" s="32">
        <v>1.26</v>
      </c>
      <c r="BB24" s="32">
        <v>1.35</v>
      </c>
      <c r="BC24" s="32">
        <v>2.75</v>
      </c>
      <c r="BD24" s="32">
        <v>2.58</v>
      </c>
      <c r="BE24" s="32">
        <v>3.08</v>
      </c>
      <c r="BF24" s="32">
        <v>1.63</v>
      </c>
      <c r="BG24" s="32">
        <v>1.37</v>
      </c>
      <c r="BH24" s="32">
        <v>1.53</v>
      </c>
      <c r="BI24" s="32">
        <v>0.01</v>
      </c>
      <c r="BJ24" s="32">
        <v>2.5299999999999998</v>
      </c>
      <c r="BK24" s="32">
        <v>0.66</v>
      </c>
      <c r="BL24" s="32">
        <v>20.34</v>
      </c>
      <c r="BM24" s="28"/>
      <c r="BN24" s="28"/>
    </row>
    <row r="25" spans="1:66" ht="15" x14ac:dyDescent="0.25">
      <c r="A25" s="26"/>
      <c r="B25" s="3"/>
      <c r="C25" s="26"/>
      <c r="E25" s="6" t="s">
        <v>70</v>
      </c>
      <c r="Q25" s="13"/>
      <c r="R25" s="13"/>
      <c r="S25" s="13"/>
      <c r="T25" s="3">
        <v>1976</v>
      </c>
      <c r="U25" s="26">
        <f>SUM(AE270:AE281)</f>
        <v>48.822722381528294</v>
      </c>
      <c r="V25" s="26">
        <f>AVERAGE(AC270:AC281)</f>
        <v>44.140918414878875</v>
      </c>
      <c r="W25" s="26">
        <f>STDEV(AC270:AC281)</f>
        <v>11.882862154010958</v>
      </c>
      <c r="X25" s="26">
        <f t="shared" si="3"/>
        <v>56.023780568889833</v>
      </c>
      <c r="Y25" s="26">
        <f t="shared" si="4"/>
        <v>32.258056260867917</v>
      </c>
      <c r="Z25" s="28">
        <v>27912</v>
      </c>
      <c r="AA25" s="13"/>
      <c r="AB25" s="28">
        <v>20316</v>
      </c>
      <c r="AC25" s="26">
        <v>22.306059238838706</v>
      </c>
      <c r="AD25" s="26">
        <v>3.0269675288937811E-2</v>
      </c>
      <c r="AE25" s="26">
        <f t="shared" si="1"/>
        <v>0.67519717013545899</v>
      </c>
      <c r="AH25" s="13"/>
      <c r="AI25" s="13"/>
      <c r="AJ25" s="3">
        <v>1976</v>
      </c>
      <c r="AK25" s="13">
        <v>2.0111731843575419E-2</v>
      </c>
      <c r="AL25" s="13">
        <v>6.4245810055865923E-2</v>
      </c>
      <c r="AM25" s="13">
        <v>0.14469273743016761</v>
      </c>
      <c r="AN25" s="13">
        <v>0.2011173184357542</v>
      </c>
      <c r="AO25" s="13">
        <v>0.16927374301675979</v>
      </c>
      <c r="AP25" s="13">
        <v>3.5195530726256988E-2</v>
      </c>
      <c r="AQ25" s="13">
        <v>0.16703910614525141</v>
      </c>
      <c r="AR25" s="13">
        <v>3.9106145251396659E-3</v>
      </c>
      <c r="AS25" s="13">
        <v>0.17262569832402236</v>
      </c>
      <c r="AT25" s="13">
        <v>1.7877094972067041E-2</v>
      </c>
      <c r="AU25" s="13">
        <v>1.6759776536312849E-3</v>
      </c>
      <c r="AV25" s="13">
        <v>2.2346368715083801E-3</v>
      </c>
      <c r="AW25" s="13">
        <v>1</v>
      </c>
      <c r="AX25" s="13"/>
      <c r="AY25" s="32">
        <v>1976</v>
      </c>
      <c r="AZ25" s="32">
        <v>0.36</v>
      </c>
      <c r="BA25" s="32">
        <v>1.1499999999999999</v>
      </c>
      <c r="BB25" s="32">
        <v>2.59</v>
      </c>
      <c r="BC25" s="32">
        <v>3.6</v>
      </c>
      <c r="BD25" s="32">
        <v>3.03</v>
      </c>
      <c r="BE25" s="32">
        <v>0.63</v>
      </c>
      <c r="BF25" s="32">
        <v>2.99</v>
      </c>
      <c r="BG25" s="32">
        <v>7.0000000000000007E-2</v>
      </c>
      <c r="BH25" s="32">
        <v>3.09</v>
      </c>
      <c r="BI25" s="32">
        <v>0.32</v>
      </c>
      <c r="BJ25" s="32">
        <v>0.03</v>
      </c>
      <c r="BK25" s="32">
        <v>0.04</v>
      </c>
      <c r="BL25" s="32">
        <v>17.899999999999999</v>
      </c>
      <c r="BM25" s="28"/>
      <c r="BN25" s="28"/>
    </row>
    <row r="26" spans="1:66" ht="15" x14ac:dyDescent="0.25">
      <c r="A26" s="26"/>
      <c r="B26" s="3"/>
      <c r="C26" s="26"/>
      <c r="E26" s="5" t="s">
        <v>41</v>
      </c>
      <c r="F26" s="3">
        <v>1950</v>
      </c>
      <c r="Q26" s="13"/>
      <c r="R26" s="13"/>
      <c r="S26" s="13"/>
      <c r="T26" s="3">
        <v>1977</v>
      </c>
      <c r="U26" s="26">
        <f>SUM(AE282:AE293)</f>
        <v>50.300591891092047</v>
      </c>
      <c r="V26" s="26">
        <f>AVERAGE(AC282:AC293)</f>
        <v>48.474999999999994</v>
      </c>
      <c r="W26" s="26">
        <f>STDEV(AC282:AC293)</f>
        <v>13.562188412843099</v>
      </c>
      <c r="X26" s="26">
        <f t="shared" si="3"/>
        <v>62.037188412843093</v>
      </c>
      <c r="Y26" s="26">
        <f t="shared" si="4"/>
        <v>34.912811587156895</v>
      </c>
      <c r="Z26" s="28">
        <v>28277</v>
      </c>
      <c r="AA26" s="13"/>
      <c r="AB26" s="28">
        <v>20347</v>
      </c>
      <c r="AC26" s="26">
        <v>39.764012131904693</v>
      </c>
      <c r="AD26" s="26">
        <v>0.26472206934507425</v>
      </c>
      <c r="AE26" s="26">
        <f t="shared" si="1"/>
        <v>10.526411577020449</v>
      </c>
      <c r="AH26" s="13"/>
      <c r="AI26" s="13"/>
      <c r="AJ26" s="3">
        <v>1977</v>
      </c>
      <c r="AK26" s="13">
        <v>1.8644569399230541E-2</v>
      </c>
      <c r="AL26" s="13">
        <v>2.3675643681562593E-3</v>
      </c>
      <c r="AM26" s="13">
        <v>0.10476472329091448</v>
      </c>
      <c r="AN26" s="13">
        <v>5.4158034921574436E-2</v>
      </c>
      <c r="AO26" s="13">
        <v>0.15389168393015687</v>
      </c>
      <c r="AP26" s="13">
        <v>2.9298609055933709E-2</v>
      </c>
      <c r="AQ26" s="13">
        <v>0.11097957975732466</v>
      </c>
      <c r="AR26" s="13">
        <v>0.22136726842261026</v>
      </c>
      <c r="AS26" s="13">
        <v>0.17904705534181711</v>
      </c>
      <c r="AT26" s="13">
        <v>5.5045871559633031E-2</v>
      </c>
      <c r="AU26" s="13">
        <v>6.0076945841965074E-2</v>
      </c>
      <c r="AV26" s="13">
        <v>1.0358094110683634E-2</v>
      </c>
      <c r="AW26" s="13">
        <v>1</v>
      </c>
      <c r="AX26" s="13"/>
      <c r="AY26" s="32">
        <v>1977</v>
      </c>
      <c r="AZ26" s="32">
        <v>0.63</v>
      </c>
      <c r="BA26" s="32">
        <v>0.08</v>
      </c>
      <c r="BB26" s="32">
        <v>3.54</v>
      </c>
      <c r="BC26" s="32">
        <v>1.83</v>
      </c>
      <c r="BD26" s="32">
        <v>5.2</v>
      </c>
      <c r="BE26" s="32">
        <v>0.99</v>
      </c>
      <c r="BF26" s="32">
        <v>3.75</v>
      </c>
      <c r="BG26" s="32">
        <v>7.48</v>
      </c>
      <c r="BH26" s="32">
        <v>6.05</v>
      </c>
      <c r="BI26" s="32">
        <v>1.86</v>
      </c>
      <c r="BJ26" s="32">
        <v>2.0299999999999998</v>
      </c>
      <c r="BK26" s="32">
        <v>0.35</v>
      </c>
      <c r="BL26" s="32">
        <v>33.79</v>
      </c>
      <c r="BM26" s="28"/>
      <c r="BN26" s="28"/>
    </row>
    <row r="27" spans="1:66" ht="15" x14ac:dyDescent="0.25">
      <c r="A27" s="26"/>
      <c r="B27" s="3"/>
      <c r="C27" s="26"/>
      <c r="E27" s="5" t="s">
        <v>45</v>
      </c>
      <c r="F27" s="7">
        <f>F22*(EXP((LN(2)/12.32)*(F21-F26)))</f>
        <v>147.27742869638899</v>
      </c>
      <c r="Q27" s="13"/>
      <c r="R27" s="13"/>
      <c r="S27" s="13"/>
      <c r="T27" s="3">
        <v>1978</v>
      </c>
      <c r="U27" s="26">
        <f>SUM(AE294:AE305)</f>
        <v>59.816086671043983</v>
      </c>
      <c r="V27" s="26">
        <f>AVERAGE(AC294:AC305)</f>
        <v>61.79999999999999</v>
      </c>
      <c r="W27" s="26">
        <f>STDEV(AC294:AC305)</f>
        <v>33.158764095841065</v>
      </c>
      <c r="X27" s="26">
        <f t="shared" si="3"/>
        <v>94.958764095841047</v>
      </c>
      <c r="Y27" s="26">
        <f t="shared" si="4"/>
        <v>28.641235904158926</v>
      </c>
      <c r="Z27" s="28">
        <v>28642</v>
      </c>
      <c r="AA27" s="13"/>
      <c r="AB27" s="28">
        <v>20377</v>
      </c>
      <c r="AC27" s="26">
        <v>19.093080381702752</v>
      </c>
      <c r="AD27" s="26">
        <v>3.1370390753990091E-2</v>
      </c>
      <c r="AE27" s="26">
        <f t="shared" si="1"/>
        <v>0.59895739227135758</v>
      </c>
      <c r="AH27" s="13"/>
      <c r="AI27" s="13"/>
      <c r="AJ27" s="3">
        <v>1978</v>
      </c>
      <c r="AK27" s="13">
        <v>1.1162179908076166E-2</v>
      </c>
      <c r="AL27" s="13">
        <v>3.9067629678266574E-2</v>
      </c>
      <c r="AM27" s="13">
        <v>3.6441234405778074E-2</v>
      </c>
      <c r="AN27" s="13">
        <v>0.23670387393302691</v>
      </c>
      <c r="AO27" s="13">
        <v>0.12081418253447145</v>
      </c>
      <c r="AP27" s="13">
        <v>7.7806959947472096E-2</v>
      </c>
      <c r="AQ27" s="13">
        <v>0.16579120157583715</v>
      </c>
      <c r="AR27" s="13">
        <v>6.2376887721602096E-2</v>
      </c>
      <c r="AS27" s="13">
        <v>0.14018384766907419</v>
      </c>
      <c r="AT27" s="13">
        <v>4.7931713722915298E-2</v>
      </c>
      <c r="AU27" s="13">
        <v>4.9244911359159552E-2</v>
      </c>
      <c r="AV27" s="13">
        <v>1.247537754432042E-2</v>
      </c>
      <c r="AW27" s="13">
        <v>1</v>
      </c>
      <c r="AX27" s="13"/>
      <c r="AY27" s="32">
        <v>1978</v>
      </c>
      <c r="AZ27" s="32">
        <v>0.34</v>
      </c>
      <c r="BA27" s="32">
        <v>1.19</v>
      </c>
      <c r="BB27" s="32">
        <v>1.1100000000000001</v>
      </c>
      <c r="BC27" s="32">
        <v>7.21</v>
      </c>
      <c r="BD27" s="32">
        <v>3.68</v>
      </c>
      <c r="BE27" s="32">
        <v>2.37</v>
      </c>
      <c r="BF27" s="32">
        <v>5.05</v>
      </c>
      <c r="BG27" s="32">
        <v>1.9</v>
      </c>
      <c r="BH27" s="32">
        <v>4.2699999999999996</v>
      </c>
      <c r="BI27" s="32">
        <v>1.46</v>
      </c>
      <c r="BJ27" s="32">
        <v>1.5</v>
      </c>
      <c r="BK27" s="32">
        <v>0.38</v>
      </c>
      <c r="BL27" s="32">
        <v>30.46</v>
      </c>
      <c r="BM27" s="28"/>
      <c r="BN27" s="28"/>
    </row>
    <row r="28" spans="1:66" ht="15" x14ac:dyDescent="0.25">
      <c r="A28" s="26"/>
      <c r="B28" s="3"/>
      <c r="C28" s="26"/>
      <c r="Q28" s="13"/>
      <c r="R28" s="13"/>
      <c r="S28" s="13"/>
      <c r="T28" s="3">
        <v>1979</v>
      </c>
      <c r="U28" s="26">
        <f>SUM(AE306:AE317)</f>
        <v>36.002435677530016</v>
      </c>
      <c r="V28" s="26">
        <f>AVERAGE(AC306:AC317)</f>
        <v>36.725000000000001</v>
      </c>
      <c r="W28" s="26">
        <f>STDEV(AC306:AC317)</f>
        <v>14.309508917309005</v>
      </c>
      <c r="X28" s="26">
        <f t="shared" si="3"/>
        <v>51.034508917309005</v>
      </c>
      <c r="Y28" s="26">
        <f t="shared" si="4"/>
        <v>22.415491082690998</v>
      </c>
      <c r="Z28" s="28">
        <v>29007</v>
      </c>
      <c r="AA28" s="13"/>
      <c r="AB28" s="28">
        <v>20408</v>
      </c>
      <c r="AC28" s="26">
        <v>19.897792814160049</v>
      </c>
      <c r="AD28" s="26">
        <v>1.4309301045679691E-2</v>
      </c>
      <c r="AE28" s="26">
        <f t="shared" si="1"/>
        <v>0.28472350752237824</v>
      </c>
      <c r="AH28" s="13"/>
      <c r="AI28" s="13"/>
      <c r="AJ28" s="3">
        <v>1979</v>
      </c>
      <c r="AK28" s="13">
        <v>3.8078902229845633E-2</v>
      </c>
      <c r="AL28" s="13">
        <v>1.646655231560892E-2</v>
      </c>
      <c r="AM28" s="13">
        <v>0.16912521440823328</v>
      </c>
      <c r="AN28" s="13">
        <v>0.10051457975986279</v>
      </c>
      <c r="AO28" s="13">
        <v>0.1012006861063465</v>
      </c>
      <c r="AP28" s="13">
        <v>0.1025728987993139</v>
      </c>
      <c r="AQ28" s="13">
        <v>0.12384219554030874</v>
      </c>
      <c r="AR28" s="13">
        <v>9.6054888507718691E-2</v>
      </c>
      <c r="AS28" s="13">
        <v>1.3722126929674101E-2</v>
      </c>
      <c r="AT28" s="13">
        <v>0.18147512864493998</v>
      </c>
      <c r="AU28" s="13">
        <v>4.3910806174957122E-2</v>
      </c>
      <c r="AV28" s="13">
        <v>1.3036020583190396E-2</v>
      </c>
      <c r="AW28" s="13">
        <v>1</v>
      </c>
      <c r="AX28" s="13"/>
      <c r="AY28" s="32">
        <v>1979</v>
      </c>
      <c r="AZ28" s="32">
        <v>1.1100000000000001</v>
      </c>
      <c r="BA28" s="32">
        <v>0.48</v>
      </c>
      <c r="BB28" s="32">
        <v>4.93</v>
      </c>
      <c r="BC28" s="32">
        <v>2.93</v>
      </c>
      <c r="BD28" s="32">
        <v>2.95</v>
      </c>
      <c r="BE28" s="32">
        <v>2.99</v>
      </c>
      <c r="BF28" s="32">
        <v>3.61</v>
      </c>
      <c r="BG28" s="32">
        <v>2.8</v>
      </c>
      <c r="BH28" s="32">
        <v>0.4</v>
      </c>
      <c r="BI28" s="32">
        <v>5.29</v>
      </c>
      <c r="BJ28" s="32">
        <v>1.28</v>
      </c>
      <c r="BK28" s="32">
        <v>0.38</v>
      </c>
      <c r="BL28" s="32">
        <v>29.15</v>
      </c>
      <c r="BM28" s="28"/>
      <c r="BN28" s="28"/>
    </row>
    <row r="29" spans="1:66" ht="15" x14ac:dyDescent="0.25">
      <c r="A29" s="26"/>
      <c r="B29" s="3"/>
      <c r="C29" s="26"/>
      <c r="E29" s="3" t="s">
        <v>46</v>
      </c>
      <c r="F29" s="3" t="s">
        <v>16</v>
      </c>
      <c r="Q29" s="13"/>
      <c r="R29" s="13"/>
      <c r="S29" s="13"/>
      <c r="T29" s="3">
        <v>1980</v>
      </c>
      <c r="U29" s="26">
        <f>SUM(AE318:AE329)</f>
        <v>31.514602587800361</v>
      </c>
      <c r="V29" s="26">
        <f>AVERAGE(AC318:AC329)</f>
        <v>33.208333333333336</v>
      </c>
      <c r="W29" s="26">
        <f>STDEV(AC318:AC329)</f>
        <v>9.7619351968694517</v>
      </c>
      <c r="X29" s="26">
        <f t="shared" si="3"/>
        <v>42.970268530202787</v>
      </c>
      <c r="Y29" s="26">
        <f t="shared" si="4"/>
        <v>23.446398136463884</v>
      </c>
      <c r="Z29" s="28">
        <v>29373</v>
      </c>
      <c r="AA29" s="13"/>
      <c r="AB29" s="28">
        <v>20438</v>
      </c>
      <c r="AC29" s="26">
        <v>25.504736617752698</v>
      </c>
      <c r="AD29" s="26">
        <v>2.3115024766097961E-2</v>
      </c>
      <c r="AE29" s="26">
        <f t="shared" si="1"/>
        <v>0.58954261857215917</v>
      </c>
      <c r="AH29" s="13"/>
      <c r="AI29" s="13"/>
      <c r="AJ29" s="3">
        <v>1980</v>
      </c>
      <c r="AK29" s="13">
        <v>5.1756007393715345E-2</v>
      </c>
      <c r="AL29" s="13">
        <v>2.5415896487985215E-2</v>
      </c>
      <c r="AM29" s="13">
        <v>8.3179297597042512E-2</v>
      </c>
      <c r="AN29" s="13">
        <v>8.9186691312384464E-2</v>
      </c>
      <c r="AO29" s="13">
        <v>9.565619223659888E-2</v>
      </c>
      <c r="AP29" s="13">
        <v>0.13863216266173753</v>
      </c>
      <c r="AQ29" s="13">
        <v>8.4103512014787427E-2</v>
      </c>
      <c r="AR29" s="13">
        <v>0.28696857670979664</v>
      </c>
      <c r="AS29" s="13">
        <v>1.5249537892791128E-2</v>
      </c>
      <c r="AT29" s="13">
        <v>9.0573012939001843E-2</v>
      </c>
      <c r="AU29" s="13">
        <v>3.6968576709796672E-3</v>
      </c>
      <c r="AV29" s="13">
        <v>3.5582255083179297E-2</v>
      </c>
      <c r="AW29" s="13">
        <v>1</v>
      </c>
      <c r="AX29" s="13"/>
      <c r="AY29" s="32">
        <v>1980</v>
      </c>
      <c r="AZ29" s="32">
        <v>1.1200000000000001</v>
      </c>
      <c r="BA29" s="32">
        <v>0.55000000000000004</v>
      </c>
      <c r="BB29" s="32">
        <v>1.8</v>
      </c>
      <c r="BC29" s="32">
        <v>1.93</v>
      </c>
      <c r="BD29" s="32">
        <v>2.0699999999999998</v>
      </c>
      <c r="BE29" s="32">
        <v>3</v>
      </c>
      <c r="BF29" s="32">
        <v>1.82</v>
      </c>
      <c r="BG29" s="32">
        <v>6.21</v>
      </c>
      <c r="BH29" s="32">
        <v>0.33</v>
      </c>
      <c r="BI29" s="32">
        <v>1.96</v>
      </c>
      <c r="BJ29" s="32">
        <v>0.08</v>
      </c>
      <c r="BK29" s="32">
        <v>0.77</v>
      </c>
      <c r="BL29" s="32">
        <v>21.64</v>
      </c>
      <c r="BM29" s="28"/>
      <c r="BN29" s="28"/>
    </row>
    <row r="30" spans="1:66" ht="15" x14ac:dyDescent="0.25">
      <c r="A30" s="26"/>
      <c r="B30" s="3"/>
      <c r="C30" s="26"/>
      <c r="E30" s="28">
        <v>41061</v>
      </c>
      <c r="F30" s="3">
        <f>F22</f>
        <v>4.5</v>
      </c>
      <c r="Q30" s="13"/>
      <c r="R30" s="13"/>
      <c r="S30" s="13"/>
      <c r="T30" s="3">
        <v>1981</v>
      </c>
      <c r="U30" s="26">
        <f>SUM(AE330:AE341)</f>
        <v>37.989685961419042</v>
      </c>
      <c r="V30" s="26">
        <f>AVERAGE(AC330:AC341)</f>
        <v>36.063862046397816</v>
      </c>
      <c r="W30" s="26">
        <f>STDEV(AC330:AC341)</f>
        <v>15.527883562831063</v>
      </c>
      <c r="X30" s="26">
        <f t="shared" si="3"/>
        <v>51.59174560922888</v>
      </c>
      <c r="Y30" s="26">
        <f t="shared" si="4"/>
        <v>20.535978483566751</v>
      </c>
      <c r="Z30" s="28">
        <v>29738</v>
      </c>
      <c r="AA30" s="13"/>
      <c r="AB30" s="28">
        <v>20469</v>
      </c>
      <c r="AC30" s="26">
        <v>53.083263808104562</v>
      </c>
      <c r="AD30" s="26">
        <v>4.1963911036508608E-2</v>
      </c>
      <c r="AE30" s="26">
        <f t="shared" si="1"/>
        <v>2.227581359970817</v>
      </c>
      <c r="AH30" s="13"/>
      <c r="AI30" s="13"/>
      <c r="AJ30" s="3">
        <v>1981</v>
      </c>
      <c r="AK30" s="13">
        <v>5.9265112603713952E-3</v>
      </c>
      <c r="AL30" s="13">
        <v>8.6922165152113796E-3</v>
      </c>
      <c r="AM30" s="13">
        <v>7.7439747135519557E-2</v>
      </c>
      <c r="AN30" s="13">
        <v>7.4278941129988146E-2</v>
      </c>
      <c r="AO30" s="13">
        <v>0.1576451995258791</v>
      </c>
      <c r="AP30" s="13">
        <v>3.3583563808771234E-2</v>
      </c>
      <c r="AQ30" s="13">
        <v>0.12801264322402214</v>
      </c>
      <c r="AR30" s="13">
        <v>0.20031608060055317</v>
      </c>
      <c r="AS30" s="13">
        <v>9.9170288423547998E-2</v>
      </c>
      <c r="AT30" s="13">
        <v>3.6349269063611224E-2</v>
      </c>
      <c r="AU30" s="13">
        <v>0.15053338601343344</v>
      </c>
      <c r="AV30" s="13">
        <v>2.8052153299091269E-2</v>
      </c>
      <c r="AW30" s="13">
        <v>1</v>
      </c>
      <c r="AX30" s="13"/>
      <c r="AY30" s="32">
        <v>1981</v>
      </c>
      <c r="AZ30" s="32">
        <v>0.15</v>
      </c>
      <c r="BA30" s="32">
        <v>0.22</v>
      </c>
      <c r="BB30" s="32">
        <v>1.96</v>
      </c>
      <c r="BC30" s="32">
        <v>1.88</v>
      </c>
      <c r="BD30" s="32">
        <v>3.99</v>
      </c>
      <c r="BE30" s="32">
        <v>0.85</v>
      </c>
      <c r="BF30" s="32">
        <v>3.24</v>
      </c>
      <c r="BG30" s="32">
        <v>5.07</v>
      </c>
      <c r="BH30" s="32">
        <v>2.5099999999999998</v>
      </c>
      <c r="BI30" s="32">
        <v>0.92</v>
      </c>
      <c r="BJ30" s="32">
        <v>3.81</v>
      </c>
      <c r="BK30" s="32">
        <v>0.71</v>
      </c>
      <c r="BL30" s="32">
        <v>25.31</v>
      </c>
      <c r="BM30" s="28"/>
      <c r="BN30" s="28"/>
    </row>
    <row r="31" spans="1:66" ht="15" x14ac:dyDescent="0.25">
      <c r="A31" s="26"/>
      <c r="B31" s="3"/>
      <c r="C31" s="26"/>
      <c r="E31" s="28">
        <v>18415</v>
      </c>
      <c r="F31" s="7">
        <f>F27</f>
        <v>147.27742869638899</v>
      </c>
      <c r="Q31" s="13"/>
      <c r="R31" s="13"/>
      <c r="S31" s="13"/>
      <c r="T31" s="3">
        <v>1982</v>
      </c>
      <c r="U31" s="26">
        <f>SUM(AE342:AE353)</f>
        <v>27.86447688501962</v>
      </c>
      <c r="V31" s="26">
        <f>AVERAGE(AC342:AC353)</f>
        <v>32.357846508466757</v>
      </c>
      <c r="W31" s="26">
        <f>STDEV(AC342:AC353)</f>
        <v>24.128527907343546</v>
      </c>
      <c r="X31" s="26">
        <f t="shared" si="3"/>
        <v>56.486374415810303</v>
      </c>
      <c r="Y31" s="26">
        <f t="shared" si="4"/>
        <v>8.2293186011232109</v>
      </c>
      <c r="Z31" s="28">
        <v>30103</v>
      </c>
      <c r="AA31" s="13"/>
      <c r="AB31" s="28">
        <v>20500</v>
      </c>
      <c r="AC31" s="26">
        <v>51.912617032245102</v>
      </c>
      <c r="AD31" s="26">
        <v>1.5946286193873269E-2</v>
      </c>
      <c r="AE31" s="26">
        <f t="shared" si="1"/>
        <v>0.8278134482691204</v>
      </c>
      <c r="AH31" s="13"/>
      <c r="AI31" s="13"/>
      <c r="AJ31" s="3">
        <v>1982</v>
      </c>
      <c r="AK31" s="13">
        <v>2.3152965660770033E-2</v>
      </c>
      <c r="AL31" s="13">
        <v>7.8043704474505728E-3</v>
      </c>
      <c r="AM31" s="13">
        <v>6.9719042663891784E-2</v>
      </c>
      <c r="AN31" s="13">
        <v>8.5848074921956299E-2</v>
      </c>
      <c r="AO31" s="13">
        <v>0.14255983350676379</v>
      </c>
      <c r="AP31" s="13">
        <v>0.14490114464099899</v>
      </c>
      <c r="AQ31" s="13">
        <v>0.10535900104058273</v>
      </c>
      <c r="AR31" s="13">
        <v>0.22294484911550469</v>
      </c>
      <c r="AS31" s="13">
        <v>8.3766909469302819E-2</v>
      </c>
      <c r="AT31" s="13">
        <v>3.0437044745057231E-2</v>
      </c>
      <c r="AU31" s="13">
        <v>3.2258064516129031E-2</v>
      </c>
      <c r="AV31" s="13">
        <v>5.1248699271592091E-2</v>
      </c>
      <c r="AW31" s="13">
        <v>1</v>
      </c>
      <c r="AX31" s="13"/>
      <c r="AY31" s="32">
        <v>1982</v>
      </c>
      <c r="AZ31" s="32">
        <v>0.89</v>
      </c>
      <c r="BA31" s="32">
        <v>0.3</v>
      </c>
      <c r="BB31" s="32">
        <v>2.68</v>
      </c>
      <c r="BC31" s="32">
        <v>3.3</v>
      </c>
      <c r="BD31" s="32">
        <v>5.48</v>
      </c>
      <c r="BE31" s="32">
        <v>5.57</v>
      </c>
      <c r="BF31" s="32">
        <v>4.05</v>
      </c>
      <c r="BG31" s="32">
        <v>8.57</v>
      </c>
      <c r="BH31" s="32">
        <v>3.22</v>
      </c>
      <c r="BI31" s="32">
        <v>1.17</v>
      </c>
      <c r="BJ31" s="32">
        <v>1.24</v>
      </c>
      <c r="BK31" s="32">
        <v>1.97</v>
      </c>
      <c r="BL31" s="32">
        <v>38.44</v>
      </c>
      <c r="BM31" s="28"/>
      <c r="BN31" s="28"/>
    </row>
    <row r="32" spans="1:66" ht="15.75" x14ac:dyDescent="0.25">
      <c r="A32" s="26"/>
      <c r="B32" s="3"/>
      <c r="C32" s="26"/>
      <c r="D32" s="6" t="s">
        <v>77</v>
      </c>
      <c r="Q32" s="13"/>
      <c r="R32" s="13"/>
      <c r="S32" s="13"/>
      <c r="T32" s="3">
        <v>1983</v>
      </c>
      <c r="U32" s="26">
        <f>SUM(AE354:AE365)</f>
        <v>20.489100769622848</v>
      </c>
      <c r="V32" s="26">
        <f>AVERAGE(AC354:AC365)</f>
        <v>20.723575948805504</v>
      </c>
      <c r="W32" s="26">
        <f>STDEV(AC354:AC365)</f>
        <v>8.9361438054078821</v>
      </c>
      <c r="X32" s="26">
        <f t="shared" si="3"/>
        <v>29.659719754213384</v>
      </c>
      <c r="Y32" s="26">
        <f t="shared" si="4"/>
        <v>11.787432143397622</v>
      </c>
      <c r="Z32" s="28">
        <v>30468</v>
      </c>
      <c r="AA32" s="13"/>
      <c r="AB32" s="28">
        <v>20529</v>
      </c>
      <c r="AC32" s="26">
        <v>85.589609085447222</v>
      </c>
      <c r="AD32" s="26">
        <v>1.0490977759127152E-2</v>
      </c>
      <c r="AE32" s="26">
        <f t="shared" si="1"/>
        <v>0.89791868532781405</v>
      </c>
      <c r="AH32" s="13"/>
      <c r="AI32" s="13"/>
      <c r="AJ32" s="3">
        <v>1983</v>
      </c>
      <c r="AK32" s="13">
        <v>3.1313818924438394E-2</v>
      </c>
      <c r="AL32" s="13">
        <v>2.24642614023145E-2</v>
      </c>
      <c r="AM32" s="13">
        <v>0.13070115724982981</v>
      </c>
      <c r="AN32" s="13">
        <v>3.7100068073519406E-2</v>
      </c>
      <c r="AO32" s="13">
        <v>0.17018379850238258</v>
      </c>
      <c r="AP32" s="13">
        <v>0.26106194690265488</v>
      </c>
      <c r="AQ32" s="13">
        <v>1.259360108917631E-2</v>
      </c>
      <c r="AR32" s="13">
        <v>3.9823008849557522E-2</v>
      </c>
      <c r="AS32" s="13">
        <v>8.9176310415248469E-2</v>
      </c>
      <c r="AT32" s="13">
        <v>5.8883594281824374E-2</v>
      </c>
      <c r="AU32" s="13">
        <v>0.12389380530973453</v>
      </c>
      <c r="AV32" s="13">
        <v>2.2804628999319267E-2</v>
      </c>
      <c r="AW32" s="13">
        <v>1</v>
      </c>
      <c r="AX32" s="13"/>
      <c r="AY32" s="32">
        <v>1983</v>
      </c>
      <c r="AZ32" s="32">
        <v>0.92</v>
      </c>
      <c r="BA32" s="32">
        <v>0.66</v>
      </c>
      <c r="BB32" s="32">
        <v>3.84</v>
      </c>
      <c r="BC32" s="32">
        <v>1.0900000000000001</v>
      </c>
      <c r="BD32" s="32">
        <v>5</v>
      </c>
      <c r="BE32" s="32">
        <v>7.67</v>
      </c>
      <c r="BF32" s="32">
        <v>0.37</v>
      </c>
      <c r="BG32" s="32">
        <v>1.17</v>
      </c>
      <c r="BH32" s="32">
        <v>2.62</v>
      </c>
      <c r="BI32" s="32">
        <v>1.73</v>
      </c>
      <c r="BJ32" s="32">
        <v>3.64</v>
      </c>
      <c r="BK32" s="32">
        <v>0.67</v>
      </c>
      <c r="BL32" s="32">
        <v>29.38</v>
      </c>
      <c r="BM32" s="28"/>
      <c r="BN32" s="28"/>
    </row>
    <row r="33" spans="1:66" ht="15" x14ac:dyDescent="0.25">
      <c r="A33" s="26"/>
      <c r="B33" s="3"/>
      <c r="C33" s="26"/>
      <c r="Q33" s="13"/>
      <c r="R33" s="13"/>
      <c r="S33" s="13"/>
      <c r="T33" s="3">
        <v>1984</v>
      </c>
      <c r="U33" s="26">
        <f>SUM(AE366:AE377)</f>
        <v>17.500027903447997</v>
      </c>
      <c r="V33" s="26">
        <f>AVERAGE(AC366:AC377)</f>
        <v>18.391959395072156</v>
      </c>
      <c r="W33" s="26">
        <f>STDEV(AC366:AC377)</f>
        <v>10.985140298209686</v>
      </c>
      <c r="X33" s="26">
        <f t="shared" si="3"/>
        <v>29.377099693281842</v>
      </c>
      <c r="Y33" s="26">
        <f t="shared" si="4"/>
        <v>7.4068190968624705</v>
      </c>
      <c r="Z33" s="28">
        <v>30834</v>
      </c>
      <c r="AA33" s="13"/>
      <c r="AB33" s="28">
        <v>20560</v>
      </c>
      <c r="AC33" s="26">
        <v>87.126627686039313</v>
      </c>
      <c r="AD33" s="26">
        <v>6.9240453210239195E-2</v>
      </c>
      <c r="AE33" s="26">
        <f t="shared" si="1"/>
        <v>6.0326871876611357</v>
      </c>
      <c r="AH33" s="13"/>
      <c r="AI33" s="13"/>
      <c r="AJ33" s="3">
        <v>1984</v>
      </c>
      <c r="AK33" s="13">
        <v>7.3629670029997278E-3</v>
      </c>
      <c r="AL33" s="13">
        <v>3.4360512680665395E-2</v>
      </c>
      <c r="AM33" s="13">
        <v>8.2901554404145081E-2</v>
      </c>
      <c r="AN33" s="13">
        <v>0.17780201799836376</v>
      </c>
      <c r="AO33" s="13">
        <v>0.21734387782928824</v>
      </c>
      <c r="AP33" s="13">
        <v>0.161985274065994</v>
      </c>
      <c r="AQ33" s="13">
        <v>3.6814835014998638E-2</v>
      </c>
      <c r="AR33" s="13">
        <v>3.8178347422961542E-2</v>
      </c>
      <c r="AS33" s="13">
        <v>3.899645486773929E-2</v>
      </c>
      <c r="AT33" s="13">
        <v>0.10608126533951459</v>
      </c>
      <c r="AU33" s="13">
        <v>4.9086446686664844E-3</v>
      </c>
      <c r="AV33" s="13">
        <v>9.3264248704663211E-2</v>
      </c>
      <c r="AW33" s="13">
        <v>1</v>
      </c>
      <c r="AX33" s="13"/>
      <c r="AY33" s="32">
        <v>1984</v>
      </c>
      <c r="AZ33" s="32">
        <v>0.27</v>
      </c>
      <c r="BA33" s="32">
        <v>1.26</v>
      </c>
      <c r="BB33" s="32">
        <v>3.04</v>
      </c>
      <c r="BC33" s="32">
        <v>6.52</v>
      </c>
      <c r="BD33" s="32">
        <v>7.97</v>
      </c>
      <c r="BE33" s="32">
        <v>5.94</v>
      </c>
      <c r="BF33" s="32">
        <v>1.35</v>
      </c>
      <c r="BG33" s="32">
        <v>1.4</v>
      </c>
      <c r="BH33" s="32">
        <v>1.43</v>
      </c>
      <c r="BI33" s="32">
        <v>3.89</v>
      </c>
      <c r="BJ33" s="32">
        <v>0.18</v>
      </c>
      <c r="BK33" s="32">
        <v>3.42</v>
      </c>
      <c r="BL33" s="32">
        <v>36.67</v>
      </c>
      <c r="BM33" s="28"/>
      <c r="BN33" s="28"/>
    </row>
    <row r="34" spans="1:66" ht="15" x14ac:dyDescent="0.25">
      <c r="A34" s="26"/>
      <c r="B34" s="3"/>
      <c r="C34" s="26"/>
      <c r="D34" s="31" t="s">
        <v>47</v>
      </c>
      <c r="Q34" s="13"/>
      <c r="R34" s="13"/>
      <c r="S34" s="13"/>
      <c r="T34" s="3">
        <v>1985</v>
      </c>
      <c r="U34" s="26">
        <f>SUM(AE378:AE389)</f>
        <v>16.106470397929471</v>
      </c>
      <c r="V34" s="26">
        <f>AVERAGE(AC378:AC389)</f>
        <v>15.183333333333335</v>
      </c>
      <c r="W34" s="26">
        <f>STDEV(AC378:AC389)</f>
        <v>4.029625142352419</v>
      </c>
      <c r="X34" s="26">
        <f t="shared" si="3"/>
        <v>19.212958475685753</v>
      </c>
      <c r="Y34" s="26">
        <f t="shared" si="4"/>
        <v>11.153708190980916</v>
      </c>
      <c r="Z34" s="28">
        <v>31199</v>
      </c>
      <c r="AA34" s="13"/>
      <c r="AB34" s="28">
        <v>20590</v>
      </c>
      <c r="AC34" s="26">
        <v>159.36804504776396</v>
      </c>
      <c r="AD34" s="26">
        <v>0.10952580780528745</v>
      </c>
      <c r="AE34" s="26">
        <f t="shared" si="1"/>
        <v>17.454913872205786</v>
      </c>
      <c r="AH34" s="13"/>
      <c r="AI34" s="13"/>
      <c r="AJ34" s="3">
        <v>1985</v>
      </c>
      <c r="AK34" s="13">
        <v>8.7350372047880955E-3</v>
      </c>
      <c r="AL34" s="13">
        <v>1.7793594306049824E-2</v>
      </c>
      <c r="AM34" s="13">
        <v>4.4322225816887745E-2</v>
      </c>
      <c r="AN34" s="13">
        <v>0.11161436428340343</v>
      </c>
      <c r="AO34" s="13">
        <v>0.10805564542219347</v>
      </c>
      <c r="AP34" s="13">
        <v>0.19961177612423164</v>
      </c>
      <c r="AQ34" s="13">
        <v>0.22419928825622776</v>
      </c>
      <c r="AR34" s="13">
        <v>6.5351019087673892E-2</v>
      </c>
      <c r="AS34" s="13">
        <v>0.14137819475897767</v>
      </c>
      <c r="AT34" s="13">
        <v>4.69103849886768E-2</v>
      </c>
      <c r="AU34" s="13">
        <v>2.167583306373342E-2</v>
      </c>
      <c r="AV34" s="13">
        <v>1.0352636687156261E-2</v>
      </c>
      <c r="AW34" s="13">
        <v>1</v>
      </c>
      <c r="AX34" s="13"/>
      <c r="AY34" s="32">
        <v>1985</v>
      </c>
      <c r="AZ34" s="32">
        <v>0.27</v>
      </c>
      <c r="BA34" s="32">
        <v>0.55000000000000004</v>
      </c>
      <c r="BB34" s="32">
        <v>1.37</v>
      </c>
      <c r="BC34" s="32">
        <v>3.45</v>
      </c>
      <c r="BD34" s="32">
        <v>3.34</v>
      </c>
      <c r="BE34" s="32">
        <v>6.17</v>
      </c>
      <c r="BF34" s="32">
        <v>6.93</v>
      </c>
      <c r="BG34" s="32">
        <v>2.02</v>
      </c>
      <c r="BH34" s="32">
        <v>4.37</v>
      </c>
      <c r="BI34" s="32">
        <v>1.45</v>
      </c>
      <c r="BJ34" s="32">
        <v>0.67</v>
      </c>
      <c r="BK34" s="32">
        <v>0.32</v>
      </c>
      <c r="BL34" s="32">
        <v>30.91</v>
      </c>
      <c r="BM34" s="28"/>
      <c r="BN34" s="28"/>
    </row>
    <row r="35" spans="1:66" ht="15" x14ac:dyDescent="0.25">
      <c r="A35" s="26"/>
      <c r="B35" s="3"/>
      <c r="C35" s="26"/>
      <c r="D35" s="6" t="s">
        <v>73</v>
      </c>
      <c r="Q35" s="13"/>
      <c r="R35" s="13"/>
      <c r="S35" s="13"/>
      <c r="T35" s="3">
        <v>1986</v>
      </c>
      <c r="U35" s="26">
        <f>SUM(AE390:AE401)</f>
        <v>13.823142100229612</v>
      </c>
      <c r="V35" s="26">
        <f>AVERAGE(AC390:AC401)</f>
        <v>13.605586816508781</v>
      </c>
      <c r="W35" s="26">
        <f>STDEV(AC390:AC401)</f>
        <v>3.2551702588203093</v>
      </c>
      <c r="X35" s="26">
        <f t="shared" si="3"/>
        <v>16.86075707532909</v>
      </c>
      <c r="Y35" s="26">
        <f t="shared" si="4"/>
        <v>10.350416557688472</v>
      </c>
      <c r="Z35" s="28">
        <v>31564</v>
      </c>
      <c r="AA35" s="13"/>
      <c r="AB35" s="28">
        <v>20621</v>
      </c>
      <c r="AC35" s="26">
        <v>175.93209790496618</v>
      </c>
      <c r="AD35" s="26">
        <v>0.16491817037347883</v>
      </c>
      <c r="AE35" s="26">
        <f t="shared" si="1"/>
        <v>29.01439969645477</v>
      </c>
      <c r="AH35" s="13"/>
      <c r="AI35" s="13"/>
      <c r="AJ35" s="3">
        <v>1986</v>
      </c>
      <c r="AK35" s="13">
        <v>0</v>
      </c>
      <c r="AL35" s="13">
        <v>1.5071590052750564E-2</v>
      </c>
      <c r="AM35" s="13">
        <v>7.1841245918111016E-2</v>
      </c>
      <c r="AN35" s="13">
        <v>0.14343129866867621</v>
      </c>
      <c r="AO35" s="13">
        <v>6.4054257724189892E-2</v>
      </c>
      <c r="AP35" s="13">
        <v>0.12710374277819642</v>
      </c>
      <c r="AQ35" s="13">
        <v>9.8467721677970355E-2</v>
      </c>
      <c r="AR35" s="13">
        <v>0.14945993468977645</v>
      </c>
      <c r="AS35" s="13">
        <v>0.14041698065812608</v>
      </c>
      <c r="AT35" s="13">
        <v>0.13564431047475509</v>
      </c>
      <c r="AU35" s="13">
        <v>2.1351419241396632E-2</v>
      </c>
      <c r="AV35" s="13">
        <v>3.3157498116051246E-2</v>
      </c>
      <c r="AW35" s="13">
        <v>1</v>
      </c>
      <c r="AX35" s="13"/>
      <c r="AY35" s="32">
        <v>1986</v>
      </c>
      <c r="AZ35" s="32">
        <v>0</v>
      </c>
      <c r="BA35" s="32">
        <v>0.6</v>
      </c>
      <c r="BB35" s="32">
        <v>2.86</v>
      </c>
      <c r="BC35" s="32">
        <v>5.71</v>
      </c>
      <c r="BD35" s="32">
        <v>2.5499999999999998</v>
      </c>
      <c r="BE35" s="32">
        <v>5.0599999999999996</v>
      </c>
      <c r="BF35" s="32">
        <v>3.92</v>
      </c>
      <c r="BG35" s="32">
        <v>5.95</v>
      </c>
      <c r="BH35" s="32">
        <v>5.59</v>
      </c>
      <c r="BI35" s="32">
        <v>5.4</v>
      </c>
      <c r="BJ35" s="32">
        <v>0.85</v>
      </c>
      <c r="BK35" s="32">
        <v>1.32</v>
      </c>
      <c r="BL35" s="32">
        <v>39.81</v>
      </c>
      <c r="BM35" s="28"/>
      <c r="BN35" s="28"/>
    </row>
    <row r="36" spans="1:66" ht="15" x14ac:dyDescent="0.25">
      <c r="A36" s="26"/>
      <c r="B36" s="3"/>
      <c r="C36" s="26"/>
      <c r="D36" s="6" t="s">
        <v>48</v>
      </c>
      <c r="R36" s="13"/>
      <c r="S36" s="13"/>
      <c r="T36" s="3">
        <v>1987</v>
      </c>
      <c r="U36" s="26">
        <f>SUM(AE402:AE413)</f>
        <v>14.354651976977713</v>
      </c>
      <c r="V36" s="26">
        <f>AVERAGE(AC402:AC413)</f>
        <v>13.311305427167575</v>
      </c>
      <c r="W36" s="26">
        <f>STDEV(AC402:AC413)</f>
        <v>3.5124523409258162</v>
      </c>
      <c r="X36" s="26">
        <f t="shared" si="3"/>
        <v>16.82375776809339</v>
      </c>
      <c r="Y36" s="26">
        <f t="shared" si="4"/>
        <v>9.7988530862417598</v>
      </c>
      <c r="Z36" s="28">
        <v>31929</v>
      </c>
      <c r="AA36" s="13"/>
      <c r="AB36" s="28">
        <v>20651</v>
      </c>
      <c r="AC36" s="26">
        <v>175.1802678222929</v>
      </c>
      <c r="AD36" s="26">
        <v>0.18380193033990769</v>
      </c>
      <c r="AE36" s="26">
        <f t="shared" si="1"/>
        <v>32.198471383199454</v>
      </c>
      <c r="AH36" s="13"/>
      <c r="AI36" s="13"/>
      <c r="AJ36" s="3">
        <v>1987</v>
      </c>
      <c r="AK36" s="13">
        <v>2.5252525252525255E-3</v>
      </c>
      <c r="AL36" s="13">
        <v>1.672979797979798E-2</v>
      </c>
      <c r="AM36" s="13">
        <v>0.20612373737373738</v>
      </c>
      <c r="AN36" s="13">
        <v>7.2285353535353536E-2</v>
      </c>
      <c r="AO36" s="13">
        <v>0.12657828282828282</v>
      </c>
      <c r="AP36" s="13">
        <v>0.13226010101010102</v>
      </c>
      <c r="AQ36" s="13">
        <v>5.6818181818181823E-2</v>
      </c>
      <c r="AR36" s="13">
        <v>0.20170454545454544</v>
      </c>
      <c r="AS36" s="13">
        <v>0.10101010101010102</v>
      </c>
      <c r="AT36" s="13">
        <v>3.5984848484848481E-2</v>
      </c>
      <c r="AU36" s="13">
        <v>2.5883838383838384E-2</v>
      </c>
      <c r="AV36" s="13">
        <v>2.2095959595959596E-2</v>
      </c>
      <c r="AW36" s="13">
        <v>1</v>
      </c>
      <c r="AX36" s="13"/>
      <c r="AY36" s="32">
        <v>1987</v>
      </c>
      <c r="AZ36" s="32">
        <v>0.08</v>
      </c>
      <c r="BA36" s="32">
        <v>0.53</v>
      </c>
      <c r="BB36" s="32">
        <v>6.53</v>
      </c>
      <c r="BC36" s="32">
        <v>2.29</v>
      </c>
      <c r="BD36" s="32">
        <v>4.01</v>
      </c>
      <c r="BE36" s="32">
        <v>4.1900000000000004</v>
      </c>
      <c r="BF36" s="32">
        <v>1.8</v>
      </c>
      <c r="BG36" s="32">
        <v>6.39</v>
      </c>
      <c r="BH36" s="32">
        <v>3.2</v>
      </c>
      <c r="BI36" s="32">
        <v>1.1399999999999999</v>
      </c>
      <c r="BJ36" s="32">
        <v>0.82</v>
      </c>
      <c r="BK36" s="32">
        <v>0.7</v>
      </c>
      <c r="BL36" s="32">
        <v>31.68</v>
      </c>
      <c r="BM36" s="28"/>
      <c r="BN36" s="28"/>
    </row>
    <row r="37" spans="1:66" ht="15" x14ac:dyDescent="0.25">
      <c r="A37" s="26"/>
      <c r="B37" s="3"/>
      <c r="C37" s="26"/>
      <c r="D37" s="6"/>
      <c r="E37" s="6" t="s">
        <v>71</v>
      </c>
      <c r="R37" s="13"/>
      <c r="S37" s="13"/>
      <c r="T37" s="3">
        <v>1988</v>
      </c>
      <c r="U37" s="26">
        <f>SUM(AE414:AE425)</f>
        <v>14.090889739158476</v>
      </c>
      <c r="V37" s="26">
        <f>AVERAGE(AC414:AC425)</f>
        <v>12.870349541484087</v>
      </c>
      <c r="W37" s="26">
        <f>STDEV(AC414:AC425)</f>
        <v>5.1623112396800188</v>
      </c>
      <c r="X37" s="26">
        <f t="shared" si="3"/>
        <v>18.032660781164104</v>
      </c>
      <c r="Y37" s="26">
        <f t="shared" si="4"/>
        <v>7.7080383018040681</v>
      </c>
      <c r="Z37" s="28">
        <v>32295</v>
      </c>
      <c r="AA37" s="13"/>
      <c r="AB37" s="28">
        <v>20682</v>
      </c>
      <c r="AC37" s="26">
        <v>342.41378918112974</v>
      </c>
      <c r="AD37" s="26">
        <v>0.16617708770457407</v>
      </c>
      <c r="AE37" s="26">
        <f t="shared" si="1"/>
        <v>56.901326276008135</v>
      </c>
      <c r="AH37" s="13"/>
      <c r="AI37" s="13"/>
      <c r="AJ37" s="3">
        <v>1988</v>
      </c>
      <c r="AK37" s="13">
        <v>2.5585193249863906E-2</v>
      </c>
      <c r="AL37" s="13">
        <v>7.6211213935764837E-3</v>
      </c>
      <c r="AM37" s="13">
        <v>7.0767555797495918E-3</v>
      </c>
      <c r="AN37" s="13">
        <v>0.13228089275993468</v>
      </c>
      <c r="AO37" s="13">
        <v>0.17691888949373979</v>
      </c>
      <c r="AP37" s="13">
        <v>3.5383777898747956E-2</v>
      </c>
      <c r="AQ37" s="13">
        <v>6.3146434403919427E-2</v>
      </c>
      <c r="AR37" s="13">
        <v>0.1235710397387044</v>
      </c>
      <c r="AS37" s="13">
        <v>0.33641807294501902</v>
      </c>
      <c r="AT37" s="13">
        <v>1.633097441480675E-3</v>
      </c>
      <c r="AU37" s="13">
        <v>5.9335873707131191E-2</v>
      </c>
      <c r="AV37" s="13">
        <v>3.1028851388132821E-2</v>
      </c>
      <c r="AW37" s="13">
        <v>1</v>
      </c>
      <c r="AX37" s="13"/>
      <c r="AY37" s="32">
        <v>1988</v>
      </c>
      <c r="AZ37" s="32">
        <v>0.47</v>
      </c>
      <c r="BA37" s="32">
        <v>0.14000000000000001</v>
      </c>
      <c r="BB37" s="32">
        <v>0.13</v>
      </c>
      <c r="BC37" s="32">
        <v>2.4300000000000002</v>
      </c>
      <c r="BD37" s="32">
        <v>3.25</v>
      </c>
      <c r="BE37" s="32">
        <v>0.65</v>
      </c>
      <c r="BF37" s="32">
        <v>1.1599999999999999</v>
      </c>
      <c r="BG37" s="32">
        <v>2.27</v>
      </c>
      <c r="BH37" s="32">
        <v>6.18</v>
      </c>
      <c r="BI37" s="32">
        <v>0.03</v>
      </c>
      <c r="BJ37" s="32">
        <v>1.0900000000000001</v>
      </c>
      <c r="BK37" s="32">
        <v>0.56999999999999995</v>
      </c>
      <c r="BL37" s="32">
        <v>18.37</v>
      </c>
      <c r="BM37" s="28"/>
      <c r="BN37" s="28"/>
    </row>
    <row r="38" spans="1:66" ht="15" x14ac:dyDescent="0.25">
      <c r="A38" s="26"/>
      <c r="B38" s="3"/>
      <c r="C38" s="26"/>
      <c r="D38" s="6"/>
      <c r="E38" s="6" t="s">
        <v>72</v>
      </c>
      <c r="R38" s="13"/>
      <c r="S38" s="13"/>
      <c r="T38" s="3">
        <v>1989</v>
      </c>
      <c r="U38" s="26">
        <f>SUM(AE426:AE437)</f>
        <v>17.062556789873184</v>
      </c>
      <c r="V38" s="26">
        <f>AVERAGE(AC426:AC437)</f>
        <v>14.346588359736751</v>
      </c>
      <c r="W38" s="26">
        <f>STDEV(AC426:AC437)</f>
        <v>5.0591028162067753</v>
      </c>
      <c r="X38" s="26">
        <f t="shared" si="3"/>
        <v>19.405691175943527</v>
      </c>
      <c r="Y38" s="26">
        <f t="shared" si="4"/>
        <v>9.287485543529975</v>
      </c>
      <c r="Z38" s="28">
        <v>32660</v>
      </c>
      <c r="AA38" s="13"/>
      <c r="AB38" s="28">
        <v>20713</v>
      </c>
      <c r="AC38" s="26">
        <v>90.198165725370643</v>
      </c>
      <c r="AD38" s="26">
        <v>0.15065044062106589</v>
      </c>
      <c r="AE38" s="26">
        <f t="shared" si="1"/>
        <v>13.588393409739011</v>
      </c>
      <c r="AH38" s="13"/>
      <c r="AI38" s="13"/>
      <c r="AJ38" s="3">
        <v>1989</v>
      </c>
      <c r="AK38" s="13">
        <v>4.7858942065491177E-2</v>
      </c>
      <c r="AL38" s="13">
        <v>3.4005037783375318E-2</v>
      </c>
      <c r="AM38" s="13">
        <v>1.0075566750629723E-2</v>
      </c>
      <c r="AN38" s="13">
        <v>1.09151973131822E-2</v>
      </c>
      <c r="AO38" s="13">
        <v>3.82031905961377E-2</v>
      </c>
      <c r="AP38" s="13">
        <v>0.19773299748110831</v>
      </c>
      <c r="AQ38" s="13">
        <v>8.5222502099076392E-2</v>
      </c>
      <c r="AR38" s="13">
        <v>0.16876574307304784</v>
      </c>
      <c r="AS38" s="13">
        <v>0.34760705289672539</v>
      </c>
      <c r="AT38" s="13">
        <v>3.4424853064651553E-2</v>
      </c>
      <c r="AU38" s="13">
        <v>4.1981528127623844E-4</v>
      </c>
      <c r="AV38" s="13">
        <v>2.4769101595298066E-2</v>
      </c>
      <c r="AW38" s="13">
        <v>1</v>
      </c>
      <c r="AX38" s="13"/>
      <c r="AY38" s="32">
        <v>1989</v>
      </c>
      <c r="AZ38" s="32">
        <v>1.1399999999999999</v>
      </c>
      <c r="BA38" s="32">
        <v>0.81</v>
      </c>
      <c r="BB38" s="32">
        <v>0.24</v>
      </c>
      <c r="BC38" s="32">
        <v>0.26</v>
      </c>
      <c r="BD38" s="32">
        <v>0.91</v>
      </c>
      <c r="BE38" s="32">
        <v>4.71</v>
      </c>
      <c r="BF38" s="32">
        <v>2.0299999999999998</v>
      </c>
      <c r="BG38" s="32">
        <v>4.0199999999999996</v>
      </c>
      <c r="BH38" s="32">
        <v>8.2799999999999994</v>
      </c>
      <c r="BI38" s="32">
        <v>0.82</v>
      </c>
      <c r="BJ38" s="32">
        <v>0.01</v>
      </c>
      <c r="BK38" s="32">
        <v>0.59</v>
      </c>
      <c r="BL38" s="32">
        <v>23.82</v>
      </c>
      <c r="BM38" s="28"/>
      <c r="BN38" s="28"/>
    </row>
    <row r="39" spans="1:66" ht="15" x14ac:dyDescent="0.25">
      <c r="A39" s="26"/>
      <c r="B39" s="3"/>
      <c r="C39" s="26"/>
      <c r="E39" s="6" t="s">
        <v>74</v>
      </c>
      <c r="Q39" s="13"/>
      <c r="R39" s="13"/>
      <c r="S39" s="13"/>
      <c r="T39" s="3">
        <v>1990</v>
      </c>
      <c r="U39" s="26">
        <f>SUM(AE438:AE449)</f>
        <v>13.591366461710159</v>
      </c>
      <c r="V39" s="26">
        <f>AVERAGE(AC438:AC449)</f>
        <v>11.735195303736655</v>
      </c>
      <c r="W39" s="26">
        <f>STDEV(AC438:AC449)</f>
        <v>3.5580220545328345</v>
      </c>
      <c r="X39" s="26">
        <f t="shared" si="3"/>
        <v>15.293217358269489</v>
      </c>
      <c r="Y39" s="26">
        <f t="shared" si="4"/>
        <v>8.17717324920382</v>
      </c>
      <c r="Z39" s="28">
        <v>33025</v>
      </c>
      <c r="AA39" s="13"/>
      <c r="AB39" s="28">
        <v>20743</v>
      </c>
      <c r="AC39" s="26">
        <v>65.523854431006654</v>
      </c>
      <c r="AD39" s="26">
        <v>3.4410407049937052E-2</v>
      </c>
      <c r="AE39" s="26">
        <f t="shared" si="1"/>
        <v>2.2547025024517606</v>
      </c>
      <c r="AH39" s="13"/>
      <c r="AI39" s="13"/>
      <c r="AJ39" s="3">
        <v>1990</v>
      </c>
      <c r="AK39" s="13">
        <v>1.8147448015122872E-2</v>
      </c>
      <c r="AL39" s="13">
        <v>7.5614366729678641E-3</v>
      </c>
      <c r="AM39" s="13">
        <v>0.10812854442344046</v>
      </c>
      <c r="AN39" s="13">
        <v>2.4952741020793954E-2</v>
      </c>
      <c r="AO39" s="13">
        <v>0.18865784499054822</v>
      </c>
      <c r="AP39" s="13">
        <v>9.3383742911153131E-2</v>
      </c>
      <c r="AQ39" s="13">
        <v>0.27788279773156899</v>
      </c>
      <c r="AR39" s="13">
        <v>0.13081285444234406</v>
      </c>
      <c r="AS39" s="13">
        <v>2.3440453686200378E-2</v>
      </c>
      <c r="AT39" s="13">
        <v>5.7466918714555768E-2</v>
      </c>
      <c r="AU39" s="13">
        <v>4.0453686200378078E-2</v>
      </c>
      <c r="AV39" s="13">
        <v>2.9111531190926278E-2</v>
      </c>
      <c r="AW39" s="13">
        <v>1</v>
      </c>
      <c r="AX39" s="13"/>
      <c r="AY39" s="32">
        <v>1990</v>
      </c>
      <c r="AZ39" s="32">
        <v>0.48</v>
      </c>
      <c r="BA39" s="32">
        <v>0.2</v>
      </c>
      <c r="BB39" s="32">
        <v>2.86</v>
      </c>
      <c r="BC39" s="32">
        <v>0.66</v>
      </c>
      <c r="BD39" s="32">
        <v>4.99</v>
      </c>
      <c r="BE39" s="32">
        <v>2.4700000000000002</v>
      </c>
      <c r="BF39" s="32">
        <v>7.35</v>
      </c>
      <c r="BG39" s="32">
        <v>3.46</v>
      </c>
      <c r="BH39" s="32">
        <v>0.62</v>
      </c>
      <c r="BI39" s="32">
        <v>1.52</v>
      </c>
      <c r="BJ39" s="32">
        <v>1.07</v>
      </c>
      <c r="BK39" s="32">
        <v>0.77</v>
      </c>
      <c r="BL39" s="32">
        <v>26.45</v>
      </c>
      <c r="BM39" s="28"/>
      <c r="BN39" s="28"/>
    </row>
    <row r="40" spans="1:66" ht="15" x14ac:dyDescent="0.25">
      <c r="A40" s="26"/>
      <c r="B40" s="3"/>
      <c r="C40" s="26"/>
      <c r="Q40" s="13"/>
      <c r="R40" s="13"/>
      <c r="S40" s="13"/>
      <c r="T40" s="3">
        <v>1991</v>
      </c>
      <c r="U40" s="26">
        <f>SUM(AE450:AE461)</f>
        <v>11.15454705268219</v>
      </c>
      <c r="V40" s="26">
        <f>AVERAGE(AC450:AC461)</f>
        <v>10.948259208574967</v>
      </c>
      <c r="W40" s="26">
        <f>STDEV(AC450:AC461)</f>
        <v>3.2942005318400982</v>
      </c>
      <c r="X40" s="26">
        <f t="shared" si="3"/>
        <v>14.242459740415065</v>
      </c>
      <c r="Y40" s="26">
        <f t="shared" si="4"/>
        <v>7.6540586767348691</v>
      </c>
      <c r="Z40" s="28">
        <v>33390</v>
      </c>
      <c r="AA40" s="13"/>
      <c r="AB40" s="28">
        <v>20774</v>
      </c>
      <c r="AC40" s="26">
        <v>39.764012131904693</v>
      </c>
      <c r="AD40" s="26">
        <v>4.3222828367603862E-2</v>
      </c>
      <c r="AE40" s="26">
        <f t="shared" si="1"/>
        <v>1.7187130715846342</v>
      </c>
      <c r="AH40" s="13"/>
      <c r="AI40" s="13"/>
      <c r="AJ40" s="3">
        <v>1991</v>
      </c>
      <c r="AK40" s="13">
        <v>3.7066881547139406E-2</v>
      </c>
      <c r="AL40" s="13">
        <v>4.8348106365833999E-3</v>
      </c>
      <c r="AM40" s="13">
        <v>0.10475423045930701</v>
      </c>
      <c r="AN40" s="13">
        <v>0.10676873489121676</v>
      </c>
      <c r="AO40" s="13">
        <v>0.12006446414182111</v>
      </c>
      <c r="AP40" s="13">
        <v>0.20306204673650283</v>
      </c>
      <c r="AQ40" s="13">
        <v>0.10435132957292505</v>
      </c>
      <c r="AR40" s="13">
        <v>5.0765511684125707E-2</v>
      </c>
      <c r="AS40" s="13">
        <v>3.7872683319903303E-2</v>
      </c>
      <c r="AT40" s="13">
        <v>8.0177276390008059E-2</v>
      </c>
      <c r="AU40" s="13">
        <v>6.9298952457695406E-2</v>
      </c>
      <c r="AV40" s="13">
        <v>8.0983078162771949E-2</v>
      </c>
      <c r="AW40" s="13">
        <v>1</v>
      </c>
      <c r="AX40" s="13"/>
      <c r="AY40" s="32">
        <v>1991</v>
      </c>
      <c r="AZ40" s="32">
        <v>0.92</v>
      </c>
      <c r="BA40" s="32">
        <v>0.12</v>
      </c>
      <c r="BB40" s="32">
        <v>2.6</v>
      </c>
      <c r="BC40" s="32">
        <v>2.65</v>
      </c>
      <c r="BD40" s="32">
        <v>2.98</v>
      </c>
      <c r="BE40" s="32">
        <v>5.04</v>
      </c>
      <c r="BF40" s="32">
        <v>2.59</v>
      </c>
      <c r="BG40" s="32">
        <v>1.26</v>
      </c>
      <c r="BH40" s="32">
        <v>0.94</v>
      </c>
      <c r="BI40" s="32">
        <v>1.99</v>
      </c>
      <c r="BJ40" s="32">
        <v>1.72</v>
      </c>
      <c r="BK40" s="32">
        <v>2.0099999999999998</v>
      </c>
      <c r="BL40" s="32">
        <v>24.82</v>
      </c>
      <c r="BM40" s="28"/>
      <c r="BN40" s="28"/>
    </row>
    <row r="41" spans="1:66" ht="15" x14ac:dyDescent="0.25">
      <c r="A41" s="26"/>
      <c r="B41" s="3"/>
      <c r="C41" s="26"/>
      <c r="Q41" s="13"/>
      <c r="R41" s="13"/>
      <c r="S41" s="13"/>
      <c r="T41" s="3">
        <v>1992</v>
      </c>
      <c r="U41" s="26">
        <f>SUM(AE462:AE473)</f>
        <v>11.95730038678207</v>
      </c>
      <c r="V41" s="26">
        <f>AVERAGE(AC462:AC473)</f>
        <v>10.430859173882951</v>
      </c>
      <c r="W41" s="26">
        <f>STDEV(AC462:AC473)</f>
        <v>3.7735372022561569</v>
      </c>
      <c r="X41" s="26">
        <f t="shared" si="3"/>
        <v>14.204396376139108</v>
      </c>
      <c r="Y41" s="26">
        <f t="shared" si="4"/>
        <v>6.6573219716267937</v>
      </c>
      <c r="Z41" s="28">
        <v>33756</v>
      </c>
      <c r="AA41" s="13"/>
      <c r="AB41" s="28">
        <v>20804</v>
      </c>
      <c r="AC41" s="26">
        <v>37.400300938596857</v>
      </c>
      <c r="AD41" s="26">
        <v>9.6516995383969795E-3</v>
      </c>
      <c r="AE41" s="26">
        <f t="shared" si="1"/>
        <v>0.36097646730496341</v>
      </c>
      <c r="AH41" s="13"/>
      <c r="AI41" s="13"/>
      <c r="AJ41" s="3">
        <v>1992</v>
      </c>
      <c r="AK41" s="13">
        <v>5.1550242809114674E-2</v>
      </c>
      <c r="AL41" s="13">
        <v>3.4740381023533808E-2</v>
      </c>
      <c r="AM41" s="13">
        <v>9.1893911094508784E-2</v>
      </c>
      <c r="AN41" s="13">
        <v>7.1722076951811722E-2</v>
      </c>
      <c r="AO41" s="13">
        <v>8.8905491221516614E-2</v>
      </c>
      <c r="AP41" s="13">
        <v>9.0773253642136731E-2</v>
      </c>
      <c r="AQ41" s="13">
        <v>0.24579753455360479</v>
      </c>
      <c r="AR41" s="13">
        <v>7.7325364213672018E-2</v>
      </c>
      <c r="AS41" s="13">
        <v>9.7497198356369066E-2</v>
      </c>
      <c r="AT41" s="13">
        <v>6.3503922301083301E-2</v>
      </c>
      <c r="AU41" s="13">
        <v>5.3791557713858795E-2</v>
      </c>
      <c r="AV41" s="13">
        <v>3.2499066118789693E-2</v>
      </c>
      <c r="AW41" s="13">
        <v>1</v>
      </c>
      <c r="AX41" s="13"/>
      <c r="AY41" s="32">
        <v>1992</v>
      </c>
      <c r="AZ41" s="32">
        <v>1.38</v>
      </c>
      <c r="BA41" s="32">
        <v>0.93</v>
      </c>
      <c r="BB41" s="32">
        <v>2.46</v>
      </c>
      <c r="BC41" s="32">
        <v>1.92</v>
      </c>
      <c r="BD41" s="32">
        <v>2.38</v>
      </c>
      <c r="BE41" s="32">
        <v>2.4300000000000002</v>
      </c>
      <c r="BF41" s="32">
        <v>6.58</v>
      </c>
      <c r="BG41" s="32">
        <v>2.0699999999999998</v>
      </c>
      <c r="BH41" s="32">
        <v>2.61</v>
      </c>
      <c r="BI41" s="32">
        <v>1.7</v>
      </c>
      <c r="BJ41" s="32">
        <v>1.44</v>
      </c>
      <c r="BK41" s="32">
        <v>0.87</v>
      </c>
      <c r="BL41" s="32">
        <v>26.77</v>
      </c>
      <c r="BM41" s="28"/>
      <c r="BN41" s="28"/>
    </row>
    <row r="42" spans="1:66" ht="15" x14ac:dyDescent="0.25">
      <c r="A42" s="26"/>
      <c r="B42" s="3"/>
      <c r="C42" s="26"/>
      <c r="Q42" s="13"/>
      <c r="R42" s="13"/>
      <c r="S42" s="13"/>
      <c r="T42" s="3">
        <v>1993</v>
      </c>
      <c r="U42" s="26">
        <f>SUM(AE474:AE485)</f>
        <v>12.690498441526346</v>
      </c>
      <c r="V42" s="26">
        <f>AVERAGE(AC474:AC485)</f>
        <v>12.191319099025918</v>
      </c>
      <c r="W42" s="26">
        <f>STDEV(AC474:AC485)</f>
        <v>3.479588315836105</v>
      </c>
      <c r="X42" s="26">
        <f t="shared" si="3"/>
        <v>15.670907414862024</v>
      </c>
      <c r="Y42" s="26">
        <f t="shared" si="4"/>
        <v>8.7117307831898128</v>
      </c>
      <c r="Z42" s="28">
        <v>34121</v>
      </c>
      <c r="AA42" s="13"/>
      <c r="AB42" s="28">
        <v>20835</v>
      </c>
      <c r="AC42" s="26">
        <v>79.432823472428197</v>
      </c>
      <c r="AD42" s="26">
        <v>1.2705746462604677E-2</v>
      </c>
      <c r="AE42" s="26">
        <f t="shared" si="1"/>
        <v>1.0092533158495063</v>
      </c>
      <c r="AH42" s="13"/>
      <c r="AI42" s="13"/>
      <c r="AJ42" s="3">
        <v>1993</v>
      </c>
      <c r="AK42" s="13">
        <v>3.3500000000000002E-2</v>
      </c>
      <c r="AL42" s="13">
        <v>1.55E-2</v>
      </c>
      <c r="AM42" s="13">
        <v>4.7500000000000001E-2</v>
      </c>
      <c r="AN42" s="13">
        <v>6.0750000000000005E-2</v>
      </c>
      <c r="AO42" s="13">
        <v>0.124</v>
      </c>
      <c r="AP42" s="13">
        <v>0.14574999999999999</v>
      </c>
      <c r="AQ42" s="13">
        <v>0.3125</v>
      </c>
      <c r="AR42" s="13">
        <v>0.10800000000000001</v>
      </c>
      <c r="AS42" s="13">
        <v>0.09</v>
      </c>
      <c r="AT42" s="13">
        <v>3.875E-2</v>
      </c>
      <c r="AU42" s="13">
        <v>1.3500000000000002E-2</v>
      </c>
      <c r="AV42" s="13">
        <v>1.0249999999999999E-2</v>
      </c>
      <c r="AW42" s="13">
        <v>1</v>
      </c>
      <c r="AX42" s="13"/>
      <c r="AY42" s="32">
        <v>1993</v>
      </c>
      <c r="AZ42" s="32">
        <v>1.34</v>
      </c>
      <c r="BA42" s="32">
        <v>0.62</v>
      </c>
      <c r="BB42" s="32">
        <v>1.9</v>
      </c>
      <c r="BC42" s="32">
        <v>2.4300000000000002</v>
      </c>
      <c r="BD42" s="32">
        <v>4.96</v>
      </c>
      <c r="BE42" s="32">
        <v>5.83</v>
      </c>
      <c r="BF42" s="32">
        <v>12.5</v>
      </c>
      <c r="BG42" s="32">
        <v>4.32</v>
      </c>
      <c r="BH42" s="32">
        <v>3.6</v>
      </c>
      <c r="BI42" s="32">
        <v>1.55</v>
      </c>
      <c r="BJ42" s="32">
        <v>0.54</v>
      </c>
      <c r="BK42" s="32">
        <v>0.41</v>
      </c>
      <c r="BL42" s="32">
        <v>40</v>
      </c>
      <c r="BM42" s="28"/>
      <c r="BN42" s="28"/>
    </row>
    <row r="43" spans="1:66" ht="15" x14ac:dyDescent="0.25">
      <c r="A43" s="26"/>
      <c r="B43" s="3"/>
      <c r="C43" s="26"/>
      <c r="Q43" s="13"/>
      <c r="R43" s="13"/>
      <c r="S43" s="13"/>
      <c r="T43" s="3">
        <v>1994</v>
      </c>
      <c r="U43" s="26">
        <f>SUM(AE486:AE497)</f>
        <v>10.819416238818111</v>
      </c>
      <c r="V43" s="26">
        <f>AVERAGE(AC486:AC497)</f>
        <v>11.369233671296785</v>
      </c>
      <c r="W43" s="26">
        <f>STDEV(AC486:AC497)</f>
        <v>4.1646052980752764</v>
      </c>
      <c r="X43" s="26">
        <f t="shared" si="3"/>
        <v>15.533838969372061</v>
      </c>
      <c r="Y43" s="26">
        <f t="shared" si="4"/>
        <v>7.2046283732215084</v>
      </c>
      <c r="Z43" s="28">
        <v>34486</v>
      </c>
      <c r="AA43" s="13"/>
      <c r="AB43" s="28">
        <v>20866</v>
      </c>
      <c r="AC43" s="26">
        <v>109.32622599032727</v>
      </c>
      <c r="AD43" s="26">
        <v>8.085475021657523E-3</v>
      </c>
      <c r="AE43" s="26">
        <f t="shared" si="1"/>
        <v>0.88395446945687661</v>
      </c>
      <c r="AH43" s="13"/>
      <c r="AI43" s="13"/>
      <c r="AJ43" s="3">
        <v>1994</v>
      </c>
      <c r="AK43" s="13">
        <v>1.9946808510638299E-2</v>
      </c>
      <c r="AL43" s="13">
        <v>1.8173758865248225E-2</v>
      </c>
      <c r="AM43" s="13">
        <v>2.6595744680851063E-3</v>
      </c>
      <c r="AN43" s="13">
        <v>7.9343971631205684E-2</v>
      </c>
      <c r="AO43" s="13">
        <v>7.5797872340425537E-2</v>
      </c>
      <c r="AP43" s="13">
        <v>0.18306737588652483</v>
      </c>
      <c r="AQ43" s="13">
        <v>0.1848404255319149</v>
      </c>
      <c r="AR43" s="13">
        <v>0.1422872340425532</v>
      </c>
      <c r="AS43" s="13">
        <v>0.10726950354609929</v>
      </c>
      <c r="AT43" s="13">
        <v>5.1861702127659573E-2</v>
      </c>
      <c r="AU43" s="13">
        <v>8.7322695035461001E-2</v>
      </c>
      <c r="AV43" s="13">
        <v>4.7429078014184403E-2</v>
      </c>
      <c r="AW43" s="13">
        <v>1</v>
      </c>
      <c r="AX43" s="13"/>
      <c r="AY43" s="32">
        <v>1994</v>
      </c>
      <c r="AZ43" s="32">
        <v>0.45</v>
      </c>
      <c r="BA43" s="32">
        <v>0.41</v>
      </c>
      <c r="BB43" s="32">
        <v>0.06</v>
      </c>
      <c r="BC43" s="32">
        <v>1.79</v>
      </c>
      <c r="BD43" s="32">
        <v>1.71</v>
      </c>
      <c r="BE43" s="32">
        <v>4.13</v>
      </c>
      <c r="BF43" s="32">
        <v>4.17</v>
      </c>
      <c r="BG43" s="32">
        <v>3.21</v>
      </c>
      <c r="BH43" s="32">
        <v>2.42</v>
      </c>
      <c r="BI43" s="32">
        <v>1.17</v>
      </c>
      <c r="BJ43" s="32">
        <v>1.97</v>
      </c>
      <c r="BK43" s="32">
        <v>1.07</v>
      </c>
      <c r="BL43" s="32">
        <v>22.56</v>
      </c>
      <c r="BM43" s="28"/>
      <c r="BN43" s="28"/>
    </row>
    <row r="44" spans="1:66" ht="15" x14ac:dyDescent="0.25">
      <c r="A44" s="26"/>
      <c r="B44" s="3"/>
      <c r="C44" s="26"/>
      <c r="Q44" s="13"/>
      <c r="R44" s="13"/>
      <c r="S44" s="13"/>
      <c r="T44" s="3">
        <v>1995</v>
      </c>
      <c r="U44" s="26">
        <f>SUM(AE498:AE509)</f>
        <v>12.100414529112399</v>
      </c>
      <c r="V44" s="26">
        <f>AVERAGE(AC498:AC509)</f>
        <v>10.925239471982993</v>
      </c>
      <c r="W44" s="26">
        <f>STDEV(AC498:AC509)</f>
        <v>2.3590881966726287</v>
      </c>
      <c r="X44" s="26">
        <f t="shared" si="3"/>
        <v>13.284327668655621</v>
      </c>
      <c r="Y44" s="26">
        <f t="shared" si="4"/>
        <v>8.5661512753103644</v>
      </c>
      <c r="Z44" s="28">
        <v>34851</v>
      </c>
      <c r="AA44" s="13"/>
      <c r="AB44" s="28">
        <v>20894</v>
      </c>
      <c r="AC44" s="26">
        <v>77.891361190960581</v>
      </c>
      <c r="AD44" s="26">
        <v>9.6159399364712669E-2</v>
      </c>
      <c r="AE44" s="26">
        <f t="shared" si="1"/>
        <v>7.4899865078226595</v>
      </c>
      <c r="AH44" s="13"/>
      <c r="AI44" s="13"/>
      <c r="AJ44" s="3">
        <v>1995</v>
      </c>
      <c r="AK44" s="13">
        <v>2.6337792642140468E-2</v>
      </c>
      <c r="AL44" s="13">
        <v>2.3829431438127085E-2</v>
      </c>
      <c r="AM44" s="13">
        <v>9.6153846153846145E-2</v>
      </c>
      <c r="AN44" s="13">
        <v>0.18227424749163879</v>
      </c>
      <c r="AO44" s="13">
        <v>0.27591973244147155</v>
      </c>
      <c r="AP44" s="13">
        <v>5.8528428093645474E-2</v>
      </c>
      <c r="AQ44" s="13">
        <v>7.1070234113712369E-2</v>
      </c>
      <c r="AR44" s="13">
        <v>7.1906354515050161E-2</v>
      </c>
      <c r="AS44" s="13">
        <v>0.10660535117056855</v>
      </c>
      <c r="AT44" s="13">
        <v>4.0969899665551833E-2</v>
      </c>
      <c r="AU44" s="13">
        <v>3.5535117056856184E-2</v>
      </c>
      <c r="AV44" s="13">
        <v>1.0869565217391304E-2</v>
      </c>
      <c r="AW44" s="13">
        <v>1</v>
      </c>
      <c r="AX44" s="13"/>
      <c r="AY44" s="32">
        <v>1995</v>
      </c>
      <c r="AZ44" s="32">
        <v>0.63</v>
      </c>
      <c r="BA44" s="32">
        <v>0.56999999999999995</v>
      </c>
      <c r="BB44" s="32">
        <v>2.2999999999999998</v>
      </c>
      <c r="BC44" s="32">
        <v>4.3600000000000003</v>
      </c>
      <c r="BD44" s="32">
        <v>6.6</v>
      </c>
      <c r="BE44" s="32">
        <v>1.4</v>
      </c>
      <c r="BF44" s="32">
        <v>1.7</v>
      </c>
      <c r="BG44" s="32">
        <v>1.72</v>
      </c>
      <c r="BH44" s="32">
        <v>2.5499999999999998</v>
      </c>
      <c r="BI44" s="32">
        <v>0.98</v>
      </c>
      <c r="BJ44" s="32">
        <v>0.85</v>
      </c>
      <c r="BK44" s="32">
        <v>0.26</v>
      </c>
      <c r="BL44" s="32">
        <v>23.92</v>
      </c>
      <c r="BM44" s="28"/>
      <c r="BN44" s="28"/>
    </row>
    <row r="45" spans="1:66" ht="15" x14ac:dyDescent="0.25">
      <c r="A45" s="26"/>
      <c r="B45" s="3"/>
      <c r="C45" s="26"/>
      <c r="Q45" s="13"/>
      <c r="R45" s="13"/>
      <c r="S45" s="13"/>
      <c r="T45" s="3">
        <v>1996</v>
      </c>
      <c r="U45" s="26">
        <f>SUM(AE510:AE521)</f>
        <v>11.900892795090925</v>
      </c>
      <c r="V45" s="26">
        <f>AVERAGE(AC510:AC521)</f>
        <v>10.554731901136213</v>
      </c>
      <c r="W45" s="26">
        <f>STDEV(AC510:AC521)</f>
        <v>3.6081095090525688</v>
      </c>
      <c r="X45" s="26">
        <f t="shared" si="3"/>
        <v>14.162841410188783</v>
      </c>
      <c r="Y45" s="26">
        <f t="shared" si="4"/>
        <v>6.9466223920836443</v>
      </c>
      <c r="Z45" s="28">
        <v>35217</v>
      </c>
      <c r="AA45" s="13"/>
      <c r="AB45" s="28">
        <v>20925</v>
      </c>
      <c r="AC45" s="26">
        <v>73.261227750242313</v>
      </c>
      <c r="AD45" s="26">
        <v>6.3528732313023389E-2</v>
      </c>
      <c r="AE45" s="26">
        <f t="shared" si="1"/>
        <v>4.6541929266685846</v>
      </c>
      <c r="AH45" s="13"/>
      <c r="AI45" s="13"/>
      <c r="AJ45" s="3">
        <v>1996</v>
      </c>
      <c r="AK45" s="13">
        <v>2.8619060850236175E-2</v>
      </c>
      <c r="AL45" s="13">
        <v>1.6671297582661849E-3</v>
      </c>
      <c r="AM45" s="13">
        <v>4.0566824117810499E-2</v>
      </c>
      <c r="AN45" s="13">
        <v>7.6410113920533471E-2</v>
      </c>
      <c r="AO45" s="13">
        <v>0.28035565434843013</v>
      </c>
      <c r="AP45" s="13">
        <v>0.10975270908585719</v>
      </c>
      <c r="AQ45" s="13">
        <v>8.5579327590997498E-2</v>
      </c>
      <c r="AR45" s="13">
        <v>0.17032509030286189</v>
      </c>
      <c r="AS45" s="13">
        <v>0.10558488469019171</v>
      </c>
      <c r="AT45" s="13">
        <v>1.2503473186996388E-2</v>
      </c>
      <c r="AU45" s="13">
        <v>8.1967213114754092E-2</v>
      </c>
      <c r="AV45" s="13">
        <v>6.6685190330647397E-3</v>
      </c>
      <c r="AW45" s="13">
        <v>1</v>
      </c>
      <c r="AX45" s="13"/>
      <c r="AY45" s="32">
        <v>1996</v>
      </c>
      <c r="AZ45" s="32">
        <v>1.03</v>
      </c>
      <c r="BA45" s="32">
        <v>0.06</v>
      </c>
      <c r="BB45" s="32">
        <v>1.46</v>
      </c>
      <c r="BC45" s="32">
        <v>2.75</v>
      </c>
      <c r="BD45" s="32">
        <v>10.09</v>
      </c>
      <c r="BE45" s="32">
        <v>3.95</v>
      </c>
      <c r="BF45" s="32">
        <v>3.08</v>
      </c>
      <c r="BG45" s="32">
        <v>6.13</v>
      </c>
      <c r="BH45" s="32">
        <v>3.8</v>
      </c>
      <c r="BI45" s="32">
        <v>0.45</v>
      </c>
      <c r="BJ45" s="32">
        <v>2.95</v>
      </c>
      <c r="BK45" s="32">
        <v>0.24</v>
      </c>
      <c r="BL45" s="32">
        <v>35.99</v>
      </c>
      <c r="BM45" s="28"/>
      <c r="BN45" s="28"/>
    </row>
    <row r="46" spans="1:66" ht="15" x14ac:dyDescent="0.25">
      <c r="A46" s="26"/>
      <c r="B46" s="3"/>
      <c r="C46" s="26"/>
      <c r="Q46" s="13"/>
      <c r="R46" s="13"/>
      <c r="S46" s="13"/>
      <c r="T46" s="3">
        <v>1997</v>
      </c>
      <c r="U46" s="26">
        <f>SUM(AE522:AE533)</f>
        <v>10.321423912936185</v>
      </c>
      <c r="V46" s="26">
        <f>AVERAGE(AC522:AC533)</f>
        <v>9.7322482432535669</v>
      </c>
      <c r="W46" s="26">
        <f>STDEV(AC522:AC533)</f>
        <v>2.9100907728086516</v>
      </c>
      <c r="X46" s="26">
        <f t="shared" si="3"/>
        <v>12.642339016062218</v>
      </c>
      <c r="Y46" s="26">
        <f t="shared" si="4"/>
        <v>6.8221574704449157</v>
      </c>
      <c r="Z46" s="28">
        <v>35582</v>
      </c>
      <c r="AA46" s="13"/>
      <c r="AB46" s="28">
        <v>20955</v>
      </c>
      <c r="AC46" s="26">
        <v>126.07271331681366</v>
      </c>
      <c r="AD46" s="26">
        <v>9.8758302050245439E-2</v>
      </c>
      <c r="AE46" s="26">
        <f t="shared" si="1"/>
        <v>12.450727102035884</v>
      </c>
      <c r="AH46" s="13"/>
      <c r="AI46" s="13"/>
      <c r="AJ46" s="3">
        <v>1997</v>
      </c>
      <c r="AK46" s="13">
        <v>1.0752688172043012E-2</v>
      </c>
      <c r="AL46" s="13">
        <v>2.7708850289495452E-2</v>
      </c>
      <c r="AM46" s="13">
        <v>3.0603804797353185E-2</v>
      </c>
      <c r="AN46" s="13">
        <v>0.15756823821339952</v>
      </c>
      <c r="AO46" s="13">
        <v>7.5268817204301078E-2</v>
      </c>
      <c r="AP46" s="13">
        <v>0.18982630272952852</v>
      </c>
      <c r="AQ46" s="13">
        <v>9.015715467328371E-2</v>
      </c>
      <c r="AR46" s="13">
        <v>0.10173697270471464</v>
      </c>
      <c r="AS46" s="13">
        <v>7.609594706368901E-2</v>
      </c>
      <c r="AT46" s="13">
        <v>0.10463192721257236</v>
      </c>
      <c r="AU46" s="13">
        <v>0.10545905707196029</v>
      </c>
      <c r="AV46" s="13">
        <v>3.0190239867659223E-2</v>
      </c>
      <c r="AW46" s="13">
        <v>1</v>
      </c>
      <c r="AX46" s="13"/>
      <c r="AY46" s="32">
        <v>1997</v>
      </c>
      <c r="AZ46" s="32">
        <v>0.26</v>
      </c>
      <c r="BA46" s="32">
        <v>0.67</v>
      </c>
      <c r="BB46" s="32">
        <v>0.74</v>
      </c>
      <c r="BC46" s="32">
        <v>3.81</v>
      </c>
      <c r="BD46" s="32">
        <v>1.82</v>
      </c>
      <c r="BE46" s="32">
        <v>4.59</v>
      </c>
      <c r="BF46" s="32">
        <v>2.1800000000000002</v>
      </c>
      <c r="BG46" s="32">
        <v>2.46</v>
      </c>
      <c r="BH46" s="32">
        <v>1.84</v>
      </c>
      <c r="BI46" s="32">
        <v>2.5299999999999998</v>
      </c>
      <c r="BJ46" s="32">
        <v>2.5499999999999998</v>
      </c>
      <c r="BK46" s="32">
        <v>0.73</v>
      </c>
      <c r="BL46" s="32">
        <v>24.18</v>
      </c>
      <c r="BM46" s="28"/>
      <c r="BN46" s="28"/>
    </row>
    <row r="47" spans="1:66" ht="15" x14ac:dyDescent="0.25">
      <c r="A47" s="26"/>
      <c r="B47" s="3"/>
      <c r="C47" s="26"/>
      <c r="Q47" s="13"/>
      <c r="R47" s="13"/>
      <c r="S47" s="13"/>
      <c r="T47" s="3">
        <v>1998</v>
      </c>
      <c r="U47" s="26">
        <f>SUM(AE534:AE545)</f>
        <v>9.8775985207326951</v>
      </c>
      <c r="V47" s="26">
        <f>AVERAGE(AC534:AC545)</f>
        <v>9.5413077864094227</v>
      </c>
      <c r="W47" s="26">
        <f>STDEV(AC534:AC545)</f>
        <v>3.1046671946747839</v>
      </c>
      <c r="X47" s="26">
        <f t="shared" si="3"/>
        <v>12.645974981084207</v>
      </c>
      <c r="Y47" s="26">
        <f t="shared" si="4"/>
        <v>6.4366405917346388</v>
      </c>
      <c r="Z47" s="28">
        <v>35947</v>
      </c>
      <c r="AA47" s="13"/>
      <c r="AB47" s="28">
        <v>20986</v>
      </c>
      <c r="AC47" s="26">
        <v>110.8517463318792</v>
      </c>
      <c r="AD47" s="26">
        <v>0.17528154779093272</v>
      </c>
      <c r="AE47" s="26">
        <f t="shared" si="1"/>
        <v>19.430265672379633</v>
      </c>
      <c r="AH47" s="13"/>
      <c r="AI47" s="13"/>
      <c r="AJ47" s="3">
        <v>1998</v>
      </c>
      <c r="AK47" s="13">
        <v>3.1632348552670851E-2</v>
      </c>
      <c r="AL47" s="13">
        <v>2.7454491196657715E-2</v>
      </c>
      <c r="AM47" s="13">
        <v>7.2814085347657417E-2</v>
      </c>
      <c r="AN47" s="13">
        <v>6.535362578334826E-2</v>
      </c>
      <c r="AO47" s="13">
        <v>0.16383169203222919</v>
      </c>
      <c r="AP47" s="13">
        <v>0.15428230378991348</v>
      </c>
      <c r="AQ47" s="13">
        <v>0.1086242912563414</v>
      </c>
      <c r="AR47" s="13">
        <v>0.12145628170695316</v>
      </c>
      <c r="AS47" s="13">
        <v>5.819158460161146E-2</v>
      </c>
      <c r="AT47" s="13">
        <v>9.5195464040584904E-2</v>
      </c>
      <c r="AU47" s="13">
        <v>9.5493882423157275E-2</v>
      </c>
      <c r="AV47" s="13">
        <v>5.6699492688749627E-3</v>
      </c>
      <c r="AW47" s="13">
        <v>1</v>
      </c>
      <c r="AX47" s="13"/>
      <c r="AY47" s="32">
        <v>1998</v>
      </c>
      <c r="AZ47" s="32">
        <v>1.06</v>
      </c>
      <c r="BA47" s="32">
        <v>0.92</v>
      </c>
      <c r="BB47" s="32">
        <v>2.44</v>
      </c>
      <c r="BC47" s="32">
        <v>2.19</v>
      </c>
      <c r="BD47" s="32">
        <v>5.49</v>
      </c>
      <c r="BE47" s="32">
        <v>5.17</v>
      </c>
      <c r="BF47" s="32">
        <v>3.64</v>
      </c>
      <c r="BG47" s="32">
        <v>4.07</v>
      </c>
      <c r="BH47" s="32">
        <v>1.95</v>
      </c>
      <c r="BI47" s="32">
        <v>3.19</v>
      </c>
      <c r="BJ47" s="32">
        <v>3.2</v>
      </c>
      <c r="BK47" s="32">
        <v>0.19</v>
      </c>
      <c r="BL47" s="32">
        <v>33.51</v>
      </c>
      <c r="BM47" s="28"/>
      <c r="BN47" s="28"/>
    </row>
    <row r="48" spans="1:66" ht="15" x14ac:dyDescent="0.25">
      <c r="A48" s="26"/>
      <c r="B48" s="3"/>
      <c r="C48" s="26"/>
      <c r="Q48" s="13"/>
      <c r="R48" s="13"/>
      <c r="S48" s="13"/>
      <c r="T48" s="3">
        <v>1999</v>
      </c>
      <c r="U48" s="26">
        <f>SUM(AE546:AE557)</f>
        <v>9.3937103341967934</v>
      </c>
      <c r="V48" s="26">
        <f>AVERAGE(AC546:AC557)</f>
        <v>8.561413082622968</v>
      </c>
      <c r="W48" s="26">
        <f>STDEV(AC546:AC557)</f>
        <v>2.0084000963110644</v>
      </c>
      <c r="X48" s="26">
        <f t="shared" si="3"/>
        <v>10.569813178934032</v>
      </c>
      <c r="Y48" s="26">
        <f t="shared" si="4"/>
        <v>6.553012986311904</v>
      </c>
      <c r="Z48" s="28">
        <v>36312</v>
      </c>
      <c r="AA48" s="13"/>
      <c r="AB48" s="28">
        <v>21016</v>
      </c>
      <c r="AC48" s="26">
        <v>141.23691331091501</v>
      </c>
      <c r="AD48" s="26">
        <v>0.1747040138608143</v>
      </c>
      <c r="AE48" s="26">
        <f t="shared" si="1"/>
        <v>24.674655660728725</v>
      </c>
      <c r="AH48" s="13"/>
      <c r="AI48" s="13"/>
      <c r="AJ48" s="3">
        <v>1999</v>
      </c>
      <c r="AK48" s="13">
        <v>1.2844036697247705E-2</v>
      </c>
      <c r="AL48" s="13">
        <v>4.6972477064220183E-2</v>
      </c>
      <c r="AM48" s="13">
        <v>5.5779816513761467E-2</v>
      </c>
      <c r="AN48" s="13">
        <v>0.16660550458715598</v>
      </c>
      <c r="AO48" s="13">
        <v>0.20660550458715596</v>
      </c>
      <c r="AP48" s="13">
        <v>0.20844036697247706</v>
      </c>
      <c r="AQ48" s="13">
        <v>7.7431192660550457E-2</v>
      </c>
      <c r="AR48" s="13">
        <v>0.12513761467889908</v>
      </c>
      <c r="AS48" s="13">
        <v>4.4770642201834861E-2</v>
      </c>
      <c r="AT48" s="13">
        <v>1.1009174311926604E-3</v>
      </c>
      <c r="AU48" s="13">
        <v>3.339449541284404E-2</v>
      </c>
      <c r="AV48" s="13">
        <v>2.0917431192660547E-2</v>
      </c>
      <c r="AW48" s="13">
        <v>1</v>
      </c>
      <c r="AX48" s="13"/>
      <c r="AY48" s="32">
        <v>1999</v>
      </c>
      <c r="AZ48" s="32">
        <v>0.35</v>
      </c>
      <c r="BA48" s="32">
        <v>1.28</v>
      </c>
      <c r="BB48" s="32">
        <v>1.52</v>
      </c>
      <c r="BC48" s="32">
        <v>4.54</v>
      </c>
      <c r="BD48" s="32">
        <v>5.63</v>
      </c>
      <c r="BE48" s="32">
        <v>5.68</v>
      </c>
      <c r="BF48" s="32">
        <v>2.11</v>
      </c>
      <c r="BG48" s="32">
        <v>3.41</v>
      </c>
      <c r="BH48" s="32">
        <v>1.22</v>
      </c>
      <c r="BI48" s="32">
        <v>0.03</v>
      </c>
      <c r="BJ48" s="32">
        <v>0.91</v>
      </c>
      <c r="BK48" s="32">
        <v>0.56999999999999995</v>
      </c>
      <c r="BL48" s="32">
        <v>27.25</v>
      </c>
      <c r="BM48" s="28"/>
      <c r="BN48" s="28"/>
    </row>
    <row r="49" spans="1:66" ht="15" x14ac:dyDescent="0.25">
      <c r="A49" s="26"/>
      <c r="B49" s="3"/>
      <c r="C49" s="26"/>
      <c r="Q49" s="13"/>
      <c r="R49" s="13"/>
      <c r="S49" s="13"/>
      <c r="T49" s="3">
        <v>2000</v>
      </c>
      <c r="U49" s="26">
        <f>SUM(AE558:AE569)</f>
        <v>7.2682820161573103</v>
      </c>
      <c r="V49" s="26">
        <f>AVERAGE(AC558:AC569)</f>
        <v>7.3371500028405308</v>
      </c>
      <c r="W49" s="26">
        <f>STDEV(AC558:AC569)</f>
        <v>1.9182780355276186</v>
      </c>
      <c r="X49" s="26">
        <f t="shared" si="3"/>
        <v>9.2554280383681498</v>
      </c>
      <c r="Y49" s="26">
        <f t="shared" si="4"/>
        <v>5.4188719673129118</v>
      </c>
      <c r="Z49" s="28">
        <v>36678</v>
      </c>
      <c r="AA49" s="13"/>
      <c r="AB49" s="28">
        <v>21047</v>
      </c>
      <c r="AC49" s="26">
        <v>116.94742946925538</v>
      </c>
      <c r="AD49" s="26">
        <v>0.12561362980075078</v>
      </c>
      <c r="AE49" s="26">
        <f t="shared" si="1"/>
        <v>14.690191111500457</v>
      </c>
      <c r="AH49" s="13"/>
      <c r="AI49" s="13"/>
      <c r="AJ49" s="3">
        <v>2000</v>
      </c>
      <c r="AK49" s="13">
        <v>2.5884383088869713E-3</v>
      </c>
      <c r="AL49" s="13">
        <v>6.8593615185504747E-2</v>
      </c>
      <c r="AM49" s="13">
        <v>3.7963761863675581E-2</v>
      </c>
      <c r="AN49" s="13">
        <v>6.5142364106988787E-2</v>
      </c>
      <c r="AO49" s="13">
        <v>9.3183779119930976E-2</v>
      </c>
      <c r="AP49" s="13">
        <v>0.22864538395168249</v>
      </c>
      <c r="AQ49" s="13">
        <v>0.18377911993097498</v>
      </c>
      <c r="AR49" s="13">
        <v>0.11044003451251079</v>
      </c>
      <c r="AS49" s="13">
        <v>4.8748921484037963E-2</v>
      </c>
      <c r="AT49" s="13">
        <v>8.7575496117342527E-2</v>
      </c>
      <c r="AU49" s="13">
        <v>4.6591889559965488E-2</v>
      </c>
      <c r="AV49" s="13">
        <v>2.6747195858498708E-2</v>
      </c>
      <c r="AW49" s="13">
        <v>1</v>
      </c>
      <c r="AX49" s="13"/>
      <c r="AY49" s="32">
        <v>2000</v>
      </c>
      <c r="AZ49" s="32">
        <v>0.06</v>
      </c>
      <c r="BA49" s="32">
        <v>1.59</v>
      </c>
      <c r="BB49" s="32">
        <v>0.88</v>
      </c>
      <c r="BC49" s="32">
        <v>1.51</v>
      </c>
      <c r="BD49" s="32">
        <v>2.16</v>
      </c>
      <c r="BE49" s="32">
        <v>5.3</v>
      </c>
      <c r="BF49" s="32">
        <v>4.26</v>
      </c>
      <c r="BG49" s="32">
        <v>2.56</v>
      </c>
      <c r="BH49" s="32">
        <v>1.1299999999999999</v>
      </c>
      <c r="BI49" s="32">
        <v>2.0299999999999998</v>
      </c>
      <c r="BJ49" s="32">
        <v>1.08</v>
      </c>
      <c r="BK49" s="32">
        <v>0.62</v>
      </c>
      <c r="BL49" s="32">
        <v>23.18</v>
      </c>
      <c r="BM49" s="28"/>
      <c r="BN49" s="28"/>
    </row>
    <row r="50" spans="1:66" ht="15" x14ac:dyDescent="0.25">
      <c r="A50" s="26"/>
      <c r="B50" s="3"/>
      <c r="C50" s="26"/>
      <c r="Q50" s="13"/>
      <c r="R50" s="13"/>
      <c r="S50" s="13"/>
      <c r="T50" s="3">
        <v>2001</v>
      </c>
      <c r="U50" s="26">
        <f>SUM(AE570:AE581)</f>
        <v>8.0684940437397721</v>
      </c>
      <c r="V50" s="26">
        <f>AVERAGE(AC570:AC581)</f>
        <v>7.4835396458374506</v>
      </c>
      <c r="W50" s="26">
        <f>STDEV(AC570:AC581)</f>
        <v>1.528543013094978</v>
      </c>
      <c r="X50" s="26">
        <f t="shared" si="3"/>
        <v>9.0120826589324281</v>
      </c>
      <c r="Y50" s="26">
        <f t="shared" si="4"/>
        <v>5.954996632742473</v>
      </c>
      <c r="Z50" s="28">
        <v>37043</v>
      </c>
      <c r="AA50" s="13"/>
      <c r="AB50" s="28">
        <v>21078</v>
      </c>
      <c r="AC50" s="26">
        <v>102.45308773967055</v>
      </c>
      <c r="AD50" s="26">
        <v>4.475887958417557E-2</v>
      </c>
      <c r="AE50" s="26">
        <f t="shared" si="1"/>
        <v>4.5856854171668884</v>
      </c>
      <c r="AH50" s="13"/>
      <c r="AI50" s="13"/>
      <c r="AJ50" s="3">
        <v>2001</v>
      </c>
      <c r="AK50" s="13">
        <v>2.7978623074504876E-2</v>
      </c>
      <c r="AL50" s="13">
        <v>5.7214712354605471E-2</v>
      </c>
      <c r="AM50" s="13">
        <v>4.1496384784658918E-2</v>
      </c>
      <c r="AN50" s="13">
        <v>8.4250235774913557E-2</v>
      </c>
      <c r="AO50" s="13">
        <v>0.31939641622131409</v>
      </c>
      <c r="AP50" s="13">
        <v>9.5881798176673999E-2</v>
      </c>
      <c r="AQ50" s="13">
        <v>4.6840616158440741E-2</v>
      </c>
      <c r="AR50" s="13">
        <v>3.9610185476265325E-2</v>
      </c>
      <c r="AS50" s="13">
        <v>0.18327569946557687</v>
      </c>
      <c r="AT50" s="13">
        <v>3.9295818924866395E-2</v>
      </c>
      <c r="AU50" s="13">
        <v>5.4071046840616158E-2</v>
      </c>
      <c r="AV50" s="13">
        <v>1.0688462747563661E-2</v>
      </c>
      <c r="AW50" s="13">
        <v>1</v>
      </c>
      <c r="AX50" s="13"/>
      <c r="AY50" s="32">
        <v>2001</v>
      </c>
      <c r="AZ50" s="32">
        <v>0.89</v>
      </c>
      <c r="BA50" s="32">
        <v>1.82</v>
      </c>
      <c r="BB50" s="32">
        <v>1.32</v>
      </c>
      <c r="BC50" s="32">
        <v>2.68</v>
      </c>
      <c r="BD50" s="32">
        <v>10.16</v>
      </c>
      <c r="BE50" s="32">
        <v>3.05</v>
      </c>
      <c r="BF50" s="32">
        <v>1.49</v>
      </c>
      <c r="BG50" s="32">
        <v>1.26</v>
      </c>
      <c r="BH50" s="32">
        <v>5.83</v>
      </c>
      <c r="BI50" s="32">
        <v>1.25</v>
      </c>
      <c r="BJ50" s="32">
        <v>1.72</v>
      </c>
      <c r="BK50" s="32">
        <v>0.34</v>
      </c>
      <c r="BL50" s="32">
        <v>31.81</v>
      </c>
      <c r="BM50" s="28"/>
      <c r="BN50" s="28"/>
    </row>
    <row r="51" spans="1:66" ht="15" x14ac:dyDescent="0.25">
      <c r="A51" s="26"/>
      <c r="B51" s="3"/>
      <c r="C51" s="26"/>
      <c r="Q51" s="13"/>
      <c r="R51" s="13"/>
      <c r="S51" s="13"/>
      <c r="T51" s="3">
        <v>2002</v>
      </c>
      <c r="U51" s="26">
        <f>SUM(AE582:AE593)</f>
        <v>7.6281581946828689</v>
      </c>
      <c r="V51" s="26">
        <f>AVERAGE(AC582:AC593)</f>
        <v>7.1060593901544102</v>
      </c>
      <c r="W51" s="26">
        <f>STDEV(AC582:AC593)</f>
        <v>2.142024511982612</v>
      </c>
      <c r="X51" s="26">
        <f t="shared" si="3"/>
        <v>9.2480839021370222</v>
      </c>
      <c r="Y51" s="26">
        <f t="shared" si="4"/>
        <v>4.9640348781717982</v>
      </c>
      <c r="Z51" s="28">
        <v>37408</v>
      </c>
      <c r="AA51" s="13"/>
      <c r="AB51" s="28">
        <v>21108</v>
      </c>
      <c r="AC51" s="26">
        <v>76.348954801567274</v>
      </c>
      <c r="AD51" s="26">
        <v>0.12590239676581</v>
      </c>
      <c r="AE51" s="26">
        <f t="shared" si="1"/>
        <v>9.6125164000818177</v>
      </c>
      <c r="AH51" s="13"/>
      <c r="AI51" s="13"/>
      <c r="AJ51" s="3">
        <v>2002</v>
      </c>
      <c r="AK51" s="13">
        <v>2.404207362885049E-2</v>
      </c>
      <c r="AL51" s="13">
        <v>1.3523666416228399E-2</v>
      </c>
      <c r="AM51" s="13">
        <v>5.0713749060856503E-2</v>
      </c>
      <c r="AN51" s="13">
        <v>9.0909090909090898E-2</v>
      </c>
      <c r="AO51" s="13">
        <v>0.19534184823441023</v>
      </c>
      <c r="AP51" s="13">
        <v>6.386175807663411E-3</v>
      </c>
      <c r="AQ51" s="13">
        <v>5.8978211870773851E-2</v>
      </c>
      <c r="AR51" s="13">
        <v>0.31141998497370393</v>
      </c>
      <c r="AS51" s="13">
        <v>5.5221637866265966E-2</v>
      </c>
      <c r="AT51" s="13">
        <v>0.18407212622088656</v>
      </c>
      <c r="AU51" s="13">
        <v>9.0157776108189328E-3</v>
      </c>
      <c r="AV51" s="13">
        <v>3.756574004507889E-4</v>
      </c>
      <c r="AW51" s="13">
        <v>1</v>
      </c>
      <c r="AX51" s="13"/>
      <c r="AY51" s="32">
        <v>2002</v>
      </c>
      <c r="AZ51" s="32">
        <v>0.64</v>
      </c>
      <c r="BA51" s="32">
        <v>0.36</v>
      </c>
      <c r="BB51" s="32">
        <v>1.35</v>
      </c>
      <c r="BC51" s="32">
        <v>2.42</v>
      </c>
      <c r="BD51" s="32">
        <v>5.2</v>
      </c>
      <c r="BE51" s="32">
        <v>0.17</v>
      </c>
      <c r="BF51" s="32">
        <v>1.57</v>
      </c>
      <c r="BG51" s="32">
        <v>8.2899999999999991</v>
      </c>
      <c r="BH51" s="32">
        <v>1.47</v>
      </c>
      <c r="BI51" s="32">
        <v>4.9000000000000004</v>
      </c>
      <c r="BJ51" s="32">
        <v>0.24</v>
      </c>
      <c r="BK51" s="32">
        <v>0.01</v>
      </c>
      <c r="BL51" s="32">
        <v>26.62</v>
      </c>
      <c r="BM51" s="28"/>
      <c r="BN51" s="28"/>
    </row>
    <row r="52" spans="1:66" ht="15" x14ac:dyDescent="0.25">
      <c r="A52" s="26"/>
      <c r="B52" s="3"/>
      <c r="C52" s="26"/>
      <c r="Q52" s="13"/>
      <c r="R52" s="13"/>
      <c r="S52" s="13"/>
      <c r="T52" s="3">
        <v>2003</v>
      </c>
      <c r="U52" s="26">
        <f>SUM(AE594:AE605)</f>
        <v>7.6054934493161568</v>
      </c>
      <c r="V52" s="26">
        <f>AVERAGE(AC594:AC605)</f>
        <v>7.4204096014048844</v>
      </c>
      <c r="W52" s="26">
        <f>STDEV(AC594:AC605)</f>
        <v>1.9916200462462563</v>
      </c>
      <c r="X52" s="26">
        <f t="shared" si="3"/>
        <v>9.4120296476511403</v>
      </c>
      <c r="Y52" s="26">
        <f t="shared" si="4"/>
        <v>5.4287895551586285</v>
      </c>
      <c r="Z52" s="28">
        <v>37773</v>
      </c>
      <c r="AA52" s="13"/>
      <c r="AB52" s="28">
        <v>21139</v>
      </c>
      <c r="AC52" s="26">
        <v>58.536017830797022</v>
      </c>
      <c r="AD52" s="26">
        <v>5.5154490326306663E-2</v>
      </c>
      <c r="AE52" s="26">
        <f t="shared" si="1"/>
        <v>3.2285242291892087</v>
      </c>
      <c r="AH52" s="13"/>
      <c r="AI52" s="13"/>
      <c r="AJ52" s="3">
        <v>2003</v>
      </c>
      <c r="AK52" s="13">
        <v>1.5714833269451896E-2</v>
      </c>
      <c r="AL52" s="13">
        <v>6.2092755845151407E-2</v>
      </c>
      <c r="AM52" s="13">
        <v>3.2196243771559982E-2</v>
      </c>
      <c r="AN52" s="13">
        <v>9.2755845151399008E-2</v>
      </c>
      <c r="AO52" s="13">
        <v>0.13798390187811421</v>
      </c>
      <c r="AP52" s="13">
        <v>0.26025297048677654</v>
      </c>
      <c r="AQ52" s="13">
        <v>5.327711766960521E-2</v>
      </c>
      <c r="AR52" s="13">
        <v>4.2545036412418552E-2</v>
      </c>
      <c r="AS52" s="13">
        <v>0.1387504791107704</v>
      </c>
      <c r="AT52" s="13">
        <v>5.1743963204292837E-2</v>
      </c>
      <c r="AU52" s="13">
        <v>9.2755845151399008E-2</v>
      </c>
      <c r="AV52" s="13">
        <v>1.9931008049060943E-2</v>
      </c>
      <c r="AW52" s="13">
        <v>1</v>
      </c>
      <c r="AX52" s="13"/>
      <c r="AY52" s="32">
        <v>2003</v>
      </c>
      <c r="AZ52" s="32">
        <v>0.41</v>
      </c>
      <c r="BA52" s="32">
        <v>1.62</v>
      </c>
      <c r="BB52" s="32">
        <v>0.84</v>
      </c>
      <c r="BC52" s="32">
        <v>2.42</v>
      </c>
      <c r="BD52" s="32">
        <v>3.6</v>
      </c>
      <c r="BE52" s="32">
        <v>6.79</v>
      </c>
      <c r="BF52" s="32">
        <v>1.39</v>
      </c>
      <c r="BG52" s="32">
        <v>1.1100000000000001</v>
      </c>
      <c r="BH52" s="32">
        <v>3.62</v>
      </c>
      <c r="BI52" s="32">
        <v>1.35</v>
      </c>
      <c r="BJ52" s="32">
        <v>2.42</v>
      </c>
      <c r="BK52" s="32">
        <v>0.52</v>
      </c>
      <c r="BL52" s="32">
        <v>26.09</v>
      </c>
      <c r="BM52" s="28"/>
      <c r="BN52" s="28"/>
    </row>
    <row r="53" spans="1:66" ht="15" x14ac:dyDescent="0.25">
      <c r="A53" s="26"/>
      <c r="B53" s="3"/>
      <c r="C53" s="26"/>
      <c r="Q53" s="13"/>
      <c r="R53" s="13"/>
      <c r="S53" s="13"/>
      <c r="T53" s="3">
        <v>2004</v>
      </c>
      <c r="U53" s="26">
        <f>SUM(AE606:AE617)</f>
        <v>8.172345055376832</v>
      </c>
      <c r="V53" s="26">
        <f>AVERAGE(AC606:AC617)</f>
        <v>7.7357403395446704</v>
      </c>
      <c r="W53" s="26">
        <f>STDEV(AC606:AC617)</f>
        <v>2.271828498990577</v>
      </c>
      <c r="X53" s="26">
        <f t="shared" si="3"/>
        <v>10.007568838535247</v>
      </c>
      <c r="Y53" s="26">
        <f t="shared" si="4"/>
        <v>5.4639118405540934</v>
      </c>
      <c r="Z53" s="28">
        <v>38139</v>
      </c>
      <c r="AA53" s="13"/>
      <c r="AB53" s="28">
        <v>21169</v>
      </c>
      <c r="AC53" s="26">
        <v>67.847891851490047</v>
      </c>
      <c r="AD53" s="26">
        <v>1.9347386658966213E-2</v>
      </c>
      <c r="AE53" s="26">
        <f t="shared" si="1"/>
        <v>1.312679397646501</v>
      </c>
      <c r="AH53" s="13"/>
      <c r="AI53" s="13"/>
      <c r="AJ53" s="3">
        <v>2004</v>
      </c>
      <c r="AK53" s="13">
        <v>3.4482758620689662E-2</v>
      </c>
      <c r="AL53" s="13">
        <v>4.9808429118773943E-2</v>
      </c>
      <c r="AM53" s="13">
        <v>0.12047679863771819</v>
      </c>
      <c r="AN53" s="13">
        <v>3.9165602383993192E-2</v>
      </c>
      <c r="AO53" s="13">
        <v>0.12941677309493402</v>
      </c>
      <c r="AP53" s="13">
        <v>0.13154533844189017</v>
      </c>
      <c r="AQ53" s="13">
        <v>0.11707109408258834</v>
      </c>
      <c r="AR53" s="13">
        <v>9.1528309919114523E-2</v>
      </c>
      <c r="AS53" s="13">
        <v>0.13793103448275865</v>
      </c>
      <c r="AT53" s="13">
        <v>1.9157088122605366E-2</v>
      </c>
      <c r="AU53" s="13">
        <v>0.11111111111111112</v>
      </c>
      <c r="AV53" s="13">
        <v>1.8305661983822906E-2</v>
      </c>
      <c r="AW53" s="13">
        <v>1</v>
      </c>
      <c r="AX53" s="13"/>
      <c r="AY53" s="32">
        <v>2004</v>
      </c>
      <c r="AZ53" s="32">
        <v>0.81</v>
      </c>
      <c r="BA53" s="32">
        <v>1.17</v>
      </c>
      <c r="BB53" s="32">
        <v>2.83</v>
      </c>
      <c r="BC53" s="32">
        <v>0.92</v>
      </c>
      <c r="BD53" s="32">
        <v>3.04</v>
      </c>
      <c r="BE53" s="32">
        <v>3.09</v>
      </c>
      <c r="BF53" s="32">
        <v>2.75</v>
      </c>
      <c r="BG53" s="32">
        <v>2.15</v>
      </c>
      <c r="BH53" s="32">
        <v>3.24</v>
      </c>
      <c r="BI53" s="32">
        <v>0.45</v>
      </c>
      <c r="BJ53" s="32">
        <v>2.61</v>
      </c>
      <c r="BK53" s="32">
        <v>0.43</v>
      </c>
      <c r="BL53" s="32">
        <v>23.49</v>
      </c>
      <c r="BM53" s="28"/>
      <c r="BN53" s="28"/>
    </row>
    <row r="54" spans="1:66" ht="15" x14ac:dyDescent="0.25">
      <c r="A54" s="26"/>
      <c r="B54" s="3"/>
      <c r="C54" s="26"/>
      <c r="Q54" s="13"/>
      <c r="R54" s="13"/>
      <c r="S54" s="13"/>
      <c r="T54" s="3">
        <v>2005</v>
      </c>
      <c r="U54" s="26">
        <f>SUM(AE618:AE629)</f>
        <v>7.1443422096691096</v>
      </c>
      <c r="V54" s="26">
        <f>AVERAGE(AC618:AC629)</f>
        <v>6.8013076300173125</v>
      </c>
      <c r="W54" s="26">
        <f>STDEV(AC618:AC629)</f>
        <v>1.1299407106247192</v>
      </c>
      <c r="X54" s="26">
        <f t="shared" si="3"/>
        <v>7.931248340642032</v>
      </c>
      <c r="Y54" s="26">
        <f t="shared" si="4"/>
        <v>5.6713669193925931</v>
      </c>
      <c r="Z54" s="28">
        <v>38504</v>
      </c>
      <c r="AA54" s="13"/>
      <c r="AB54" s="28">
        <v>21200</v>
      </c>
      <c r="AC54" s="26">
        <v>187.94816304401348</v>
      </c>
      <c r="AD54" s="26">
        <v>3.687315634218289E-2</v>
      </c>
      <c r="AE54" s="26">
        <f t="shared" si="1"/>
        <v>6.9302420001479899</v>
      </c>
      <c r="AH54" s="13"/>
      <c r="AI54" s="13"/>
      <c r="AJ54" s="3">
        <v>2005</v>
      </c>
      <c r="AK54" s="13">
        <v>4.1886945912972755E-2</v>
      </c>
      <c r="AL54" s="13">
        <v>9.0280601870679142E-2</v>
      </c>
      <c r="AM54" s="13">
        <v>2.6433509556730378E-2</v>
      </c>
      <c r="AN54" s="13">
        <v>9.0280601870679142E-2</v>
      </c>
      <c r="AO54" s="13">
        <v>8.8653924359495734E-2</v>
      </c>
      <c r="AP54" s="13">
        <v>0.11590077267181782</v>
      </c>
      <c r="AQ54" s="13">
        <v>0.21553477023180154</v>
      </c>
      <c r="AR54" s="13">
        <v>0.10370069133794224</v>
      </c>
      <c r="AS54" s="13">
        <v>1.1386742578283857E-2</v>
      </c>
      <c r="AT54" s="13">
        <v>0.11224074827165513</v>
      </c>
      <c r="AU54" s="13">
        <v>8.2553883692557936E-2</v>
      </c>
      <c r="AV54" s="13">
        <v>2.1146807645384305E-2</v>
      </c>
      <c r="AW54" s="13">
        <v>1</v>
      </c>
      <c r="AX54" s="13"/>
      <c r="AY54" s="32">
        <v>2005</v>
      </c>
      <c r="AZ54" s="32">
        <v>1.03</v>
      </c>
      <c r="BA54" s="32">
        <v>2.2200000000000002</v>
      </c>
      <c r="BB54" s="32">
        <v>0.65</v>
      </c>
      <c r="BC54" s="32">
        <v>2.2200000000000002</v>
      </c>
      <c r="BD54" s="32">
        <v>2.1800000000000002</v>
      </c>
      <c r="BE54" s="32">
        <v>2.85</v>
      </c>
      <c r="BF54" s="32">
        <v>5.3</v>
      </c>
      <c r="BG54" s="32">
        <v>2.5499999999999998</v>
      </c>
      <c r="BH54" s="32">
        <v>0.28000000000000003</v>
      </c>
      <c r="BI54" s="32">
        <v>2.76</v>
      </c>
      <c r="BJ54" s="32">
        <v>2.0299999999999998</v>
      </c>
      <c r="BK54" s="32">
        <v>0.52</v>
      </c>
      <c r="BL54" s="32">
        <v>24.59</v>
      </c>
      <c r="BM54" s="28"/>
      <c r="BN54" s="28"/>
    </row>
    <row r="55" spans="1:66" ht="15" x14ac:dyDescent="0.25">
      <c r="A55" s="26"/>
      <c r="B55" s="3"/>
      <c r="C55" s="26"/>
      <c r="Q55" s="13"/>
      <c r="R55" s="13"/>
      <c r="S55" s="13"/>
      <c r="T55" s="3">
        <v>2006</v>
      </c>
      <c r="U55" s="26">
        <f>SUM(AE630:AE641)</f>
        <v>7.4124926156548296</v>
      </c>
      <c r="V55" s="26">
        <f>AVERAGE(AC630:AC641)</f>
        <v>7.4649548143826818</v>
      </c>
      <c r="W55" s="26">
        <f>STDEV(AC630:AC641)</f>
        <v>1.6912810258519535</v>
      </c>
      <c r="X55" s="26">
        <f t="shared" si="3"/>
        <v>9.1562358402346362</v>
      </c>
      <c r="Y55" s="26">
        <f t="shared" si="4"/>
        <v>5.7736737885307283</v>
      </c>
      <c r="Z55" s="28">
        <v>38869</v>
      </c>
      <c r="AA55" s="13"/>
      <c r="AB55" s="28">
        <v>21231</v>
      </c>
      <c r="AC55" s="26">
        <v>211.91061555374321</v>
      </c>
      <c r="AD55" s="26">
        <v>8.4955752212389379E-2</v>
      </c>
      <c r="AE55" s="26">
        <f t="shared" si="1"/>
        <v>18.003025746158716</v>
      </c>
      <c r="AH55" s="13"/>
      <c r="AI55" s="13"/>
      <c r="AJ55" s="3">
        <v>2006</v>
      </c>
      <c r="AK55" s="13">
        <v>3.687196110210697E-2</v>
      </c>
      <c r="AL55" s="13">
        <v>2.836304700162075E-3</v>
      </c>
      <c r="AM55" s="13">
        <v>0.12277147487844407</v>
      </c>
      <c r="AN55" s="13">
        <v>0.15518638573743923</v>
      </c>
      <c r="AO55" s="13">
        <v>8.4683954619124799E-2</v>
      </c>
      <c r="AP55" s="13">
        <v>2.6337115072933549E-2</v>
      </c>
      <c r="AQ55" s="13">
        <v>8.4278768233387369E-2</v>
      </c>
      <c r="AR55" s="13">
        <v>0.16410048622366288</v>
      </c>
      <c r="AS55" s="13">
        <v>0.15923824959481361</v>
      </c>
      <c r="AT55" s="13">
        <v>3.6466774716369534E-2</v>
      </c>
      <c r="AU55" s="13">
        <v>3.6466774716369531E-3</v>
      </c>
      <c r="AV55" s="13">
        <v>0.12358184764991896</v>
      </c>
      <c r="AW55" s="13">
        <v>1</v>
      </c>
      <c r="AX55" s="13"/>
      <c r="AY55" s="32">
        <v>2006</v>
      </c>
      <c r="AZ55" s="32">
        <v>0.91</v>
      </c>
      <c r="BA55" s="32">
        <v>7.0000000000000007E-2</v>
      </c>
      <c r="BB55" s="32">
        <v>3.03</v>
      </c>
      <c r="BC55" s="32">
        <v>3.83</v>
      </c>
      <c r="BD55" s="32">
        <v>2.09</v>
      </c>
      <c r="BE55" s="32">
        <v>0.65</v>
      </c>
      <c r="BF55" s="32">
        <v>2.08</v>
      </c>
      <c r="BG55" s="32">
        <v>4.05</v>
      </c>
      <c r="BH55" s="32">
        <v>3.93</v>
      </c>
      <c r="BI55" s="32">
        <v>0.9</v>
      </c>
      <c r="BJ55" s="32">
        <v>0.09</v>
      </c>
      <c r="BK55" s="32">
        <v>3.05</v>
      </c>
      <c r="BL55" s="32">
        <v>24.68</v>
      </c>
      <c r="BM55" s="28"/>
      <c r="BN55" s="28"/>
    </row>
    <row r="56" spans="1:66" ht="15" x14ac:dyDescent="0.25">
      <c r="A56" s="26"/>
      <c r="B56" s="3"/>
      <c r="C56" s="26"/>
      <c r="Q56" s="13"/>
      <c r="R56" s="13"/>
      <c r="S56" s="13"/>
      <c r="T56" s="3">
        <v>2007</v>
      </c>
      <c r="U56" s="26">
        <f>SUM(AE642:AE653)</f>
        <v>6.4288090288373914</v>
      </c>
      <c r="V56" s="26">
        <f>AVERAGE(AC642:AC653)</f>
        <v>6.4161681250846456</v>
      </c>
      <c r="W56" s="26">
        <f>STDEV(AC642:AC653)</f>
        <v>1.1562081693353312</v>
      </c>
      <c r="X56" s="26">
        <f t="shared" si="3"/>
        <v>7.5723762944199766</v>
      </c>
      <c r="Y56" s="26">
        <f t="shared" si="4"/>
        <v>5.2599599557493146</v>
      </c>
      <c r="Z56" s="28">
        <v>39234</v>
      </c>
      <c r="AA56" s="13"/>
      <c r="AB56" s="28">
        <v>21259</v>
      </c>
      <c r="AC56" s="26">
        <v>211.91061555374321</v>
      </c>
      <c r="AD56" s="26">
        <v>5.3392330383480832E-2</v>
      </c>
      <c r="AE56" s="26">
        <f t="shared" si="1"/>
        <v>11.31440159741225</v>
      </c>
      <c r="AH56" s="13"/>
      <c r="AI56" s="13"/>
      <c r="AJ56" s="3">
        <v>2007</v>
      </c>
      <c r="AK56" s="13">
        <v>1.8104667609618104E-2</v>
      </c>
      <c r="AL56" s="13">
        <v>3.7057991513437055E-2</v>
      </c>
      <c r="AM56" s="13">
        <v>7.9490806223479496E-2</v>
      </c>
      <c r="AN56" s="13">
        <v>9.7312588401697306E-2</v>
      </c>
      <c r="AO56" s="13">
        <v>0.22998585572843</v>
      </c>
      <c r="AP56" s="13">
        <v>6.4497878359264488E-2</v>
      </c>
      <c r="AQ56" s="13">
        <v>3.4512022630834513E-2</v>
      </c>
      <c r="AR56" s="13">
        <v>0.16407355021216405</v>
      </c>
      <c r="AS56" s="13">
        <v>8.7694483734087697E-2</v>
      </c>
      <c r="AT56" s="13">
        <v>0.12729844413012728</v>
      </c>
      <c r="AU56" s="13">
        <v>1.4144271570014145E-3</v>
      </c>
      <c r="AV56" s="13">
        <v>5.9123055162659116E-2</v>
      </c>
      <c r="AW56" s="13">
        <v>1</v>
      </c>
      <c r="AX56" s="13"/>
      <c r="AY56" s="32">
        <v>2007</v>
      </c>
      <c r="AZ56" s="32">
        <v>0.64</v>
      </c>
      <c r="BA56" s="32">
        <v>1.31</v>
      </c>
      <c r="BB56" s="32">
        <v>2.81</v>
      </c>
      <c r="BC56" s="32">
        <v>3.44</v>
      </c>
      <c r="BD56" s="32">
        <v>8.1300000000000008</v>
      </c>
      <c r="BE56" s="32">
        <v>2.2799999999999998</v>
      </c>
      <c r="BF56" s="32">
        <v>1.22</v>
      </c>
      <c r="BG56" s="32">
        <v>5.8</v>
      </c>
      <c r="BH56" s="32">
        <v>3.1</v>
      </c>
      <c r="BI56" s="32">
        <v>4.5</v>
      </c>
      <c r="BJ56" s="32">
        <v>0.05</v>
      </c>
      <c r="BK56" s="32">
        <v>2.09</v>
      </c>
      <c r="BL56" s="32">
        <v>35.35</v>
      </c>
      <c r="BM56" s="28"/>
      <c r="BN56" s="28"/>
    </row>
    <row r="57" spans="1:66" ht="15" x14ac:dyDescent="0.25">
      <c r="A57" s="26"/>
      <c r="B57" s="3"/>
      <c r="C57" s="26"/>
      <c r="Q57" s="13"/>
      <c r="R57" s="13"/>
      <c r="S57" s="13"/>
      <c r="T57" s="3">
        <v>2008</v>
      </c>
      <c r="U57" s="26">
        <f>SUM(AE654:AE665)</f>
        <v>7.4806739659036738</v>
      </c>
      <c r="V57" s="26">
        <f>AVERAGE(AC654:AC665)</f>
        <v>7.0863877679629654</v>
      </c>
      <c r="W57" s="26">
        <f>STDEV(AC654:AC665)</f>
        <v>1.687723538201015</v>
      </c>
      <c r="X57" s="26">
        <f t="shared" si="3"/>
        <v>8.7741113061639808</v>
      </c>
      <c r="Y57" s="26">
        <f t="shared" si="4"/>
        <v>5.39866422976195</v>
      </c>
      <c r="Z57" s="28">
        <v>39600</v>
      </c>
      <c r="AA57" s="13"/>
      <c r="AB57" s="28">
        <v>21290</v>
      </c>
      <c r="AC57" s="26">
        <v>297.39431947757009</v>
      </c>
      <c r="AD57" s="26">
        <v>7.6696165191740412E-2</v>
      </c>
      <c r="AE57" s="26">
        <f t="shared" si="1"/>
        <v>22.80900385373694</v>
      </c>
      <c r="AH57" s="13"/>
      <c r="AI57" s="13"/>
      <c r="AJ57" s="3">
        <v>2008</v>
      </c>
      <c r="AK57" s="13">
        <v>1.2607449856733524E-2</v>
      </c>
      <c r="AL57" s="13">
        <v>1.5759312320916909E-2</v>
      </c>
      <c r="AM57" s="13">
        <v>3.2378223495702005E-2</v>
      </c>
      <c r="AN57" s="13">
        <v>0.10888252148997135</v>
      </c>
      <c r="AO57" s="13">
        <v>0.1180515759312321</v>
      </c>
      <c r="AP57" s="13">
        <v>0.24613180515759314</v>
      </c>
      <c r="AQ57" s="13">
        <v>0.1025787965616046</v>
      </c>
      <c r="AR57" s="13">
        <v>5.1002865329512898E-2</v>
      </c>
      <c r="AS57" s="13">
        <v>0.1174785100286533</v>
      </c>
      <c r="AT57" s="13">
        <v>0.13724928366762179</v>
      </c>
      <c r="AU57" s="13">
        <v>3.4957020057306588E-2</v>
      </c>
      <c r="AV57" s="13">
        <v>2.2922636103151865E-2</v>
      </c>
      <c r="AW57" s="13">
        <v>1</v>
      </c>
      <c r="AX57" s="13"/>
      <c r="AY57" s="32">
        <v>2008</v>
      </c>
      <c r="AZ57" s="32">
        <v>0.44</v>
      </c>
      <c r="BA57" s="32">
        <v>0.55000000000000004</v>
      </c>
      <c r="BB57" s="32">
        <v>1.1299999999999999</v>
      </c>
      <c r="BC57" s="32">
        <v>3.8</v>
      </c>
      <c r="BD57" s="32">
        <v>4.12</v>
      </c>
      <c r="BE57" s="32">
        <v>8.59</v>
      </c>
      <c r="BF57" s="32">
        <v>3.58</v>
      </c>
      <c r="BG57" s="32">
        <v>1.78</v>
      </c>
      <c r="BH57" s="32">
        <v>4.0999999999999996</v>
      </c>
      <c r="BI57" s="32">
        <v>4.79</v>
      </c>
      <c r="BJ57" s="32">
        <v>1.22</v>
      </c>
      <c r="BK57" s="32">
        <v>0.8</v>
      </c>
      <c r="BL57" s="32">
        <v>34.9</v>
      </c>
      <c r="BM57" s="28"/>
      <c r="BN57" s="28"/>
    </row>
    <row r="58" spans="1:66" ht="15" x14ac:dyDescent="0.25">
      <c r="A58" s="26"/>
      <c r="B58" s="3"/>
      <c r="C58" s="26"/>
      <c r="Q58" s="13"/>
      <c r="R58" s="13"/>
      <c r="S58" s="13"/>
      <c r="T58" s="3">
        <v>2009</v>
      </c>
      <c r="U58" s="26">
        <f>SUM(AE666:AE677)</f>
        <v>7.1555536381534477</v>
      </c>
      <c r="V58" s="26">
        <f>AVERAGE(AC666:AC677)</f>
        <v>7.4754440664705326</v>
      </c>
      <c r="W58" s="26">
        <f>STDEV(AC666:AC677)</f>
        <v>1.4923774408905288</v>
      </c>
      <c r="X58" s="26">
        <f t="shared" si="3"/>
        <v>8.9678215073610623</v>
      </c>
      <c r="Y58" s="26">
        <f t="shared" si="4"/>
        <v>5.9830666255800038</v>
      </c>
      <c r="Z58" s="28">
        <v>39965</v>
      </c>
      <c r="AA58" s="13"/>
      <c r="AB58" s="28">
        <v>21320</v>
      </c>
      <c r="AC58" s="26">
        <v>429.73290575352229</v>
      </c>
      <c r="AD58" s="26">
        <v>6.3716814159292048E-2</v>
      </c>
      <c r="AE58" s="26">
        <f t="shared" si="1"/>
        <v>27.381211694029744</v>
      </c>
      <c r="AH58" s="13"/>
      <c r="AI58" s="13"/>
      <c r="AJ58" s="3">
        <v>2009</v>
      </c>
      <c r="AK58" s="13">
        <v>1.6464471403812825E-2</v>
      </c>
      <c r="AL58" s="13">
        <v>2.7729636048526865E-2</v>
      </c>
      <c r="AM58" s="13">
        <v>7.7989601386481804E-3</v>
      </c>
      <c r="AN58" s="13">
        <v>6.5857885615251299E-2</v>
      </c>
      <c r="AO58" s="13">
        <v>5.0693240901213174E-2</v>
      </c>
      <c r="AP58" s="13">
        <v>0.26776429809358754</v>
      </c>
      <c r="AQ58" s="13">
        <v>7.9722703639514739E-2</v>
      </c>
      <c r="AR58" s="13">
        <v>0.13864818024263434</v>
      </c>
      <c r="AS58" s="13">
        <v>5.415944540727903E-2</v>
      </c>
      <c r="AT58" s="13">
        <v>0.1837088388214905</v>
      </c>
      <c r="AU58" s="13">
        <v>2.5996533795493936E-3</v>
      </c>
      <c r="AV58" s="13">
        <v>0.1048526863084922</v>
      </c>
      <c r="AW58" s="13">
        <v>1</v>
      </c>
      <c r="AX58" s="13"/>
      <c r="AY58" s="32">
        <v>2009</v>
      </c>
      <c r="AZ58" s="32">
        <v>0.38</v>
      </c>
      <c r="BA58" s="32">
        <v>0.64</v>
      </c>
      <c r="BB58" s="32">
        <v>0.18</v>
      </c>
      <c r="BC58" s="32">
        <v>1.52</v>
      </c>
      <c r="BD58" s="32">
        <v>1.17</v>
      </c>
      <c r="BE58" s="32">
        <v>6.18</v>
      </c>
      <c r="BF58" s="32">
        <v>1.84</v>
      </c>
      <c r="BG58" s="32">
        <v>3.2</v>
      </c>
      <c r="BH58" s="32">
        <v>1.25</v>
      </c>
      <c r="BI58" s="32">
        <v>4.24</v>
      </c>
      <c r="BJ58" s="32">
        <v>0.06</v>
      </c>
      <c r="BK58" s="32">
        <v>2.42</v>
      </c>
      <c r="BL58" s="32">
        <v>23.08</v>
      </c>
      <c r="BM58" s="28"/>
      <c r="BN58" s="28"/>
    </row>
    <row r="59" spans="1:66" ht="15" x14ac:dyDescent="0.25">
      <c r="A59" s="26"/>
      <c r="B59" s="3"/>
      <c r="C59" s="26"/>
      <c r="Q59" s="13"/>
      <c r="R59" s="13"/>
      <c r="S59" s="13"/>
      <c r="T59" s="3">
        <v>2010</v>
      </c>
      <c r="U59" s="26">
        <f>SUM(AE678:AE689)</f>
        <v>8.3258970696271106</v>
      </c>
      <c r="V59" s="26">
        <f>AVERAGE(AC678:AC689)</f>
        <v>7.8093073111929456</v>
      </c>
      <c r="W59" s="26">
        <f>STDEV(AC678:AC689)</f>
        <v>2.5002154714020479</v>
      </c>
      <c r="X59" s="26">
        <f t="shared" si="3"/>
        <v>10.309522782594993</v>
      </c>
      <c r="Y59" s="26">
        <f t="shared" si="4"/>
        <v>5.3090918397908977</v>
      </c>
      <c r="Z59" s="28">
        <v>40330</v>
      </c>
      <c r="AA59" s="13"/>
      <c r="AB59" s="28">
        <v>21351</v>
      </c>
      <c r="AC59" s="26">
        <v>633.19336870412235</v>
      </c>
      <c r="AD59" s="26">
        <v>3.3628318584070796E-2</v>
      </c>
      <c r="AE59" s="26">
        <f t="shared" si="1"/>
        <v>21.293228328103229</v>
      </c>
      <c r="AH59" s="13"/>
      <c r="AI59" s="13"/>
      <c r="AJ59" s="3">
        <v>2010</v>
      </c>
      <c r="AK59" s="13">
        <v>2.3823358512492735E-2</v>
      </c>
      <c r="AL59" s="13">
        <v>2.8762347472399766E-2</v>
      </c>
      <c r="AM59" s="13">
        <v>5.1423590935502611E-2</v>
      </c>
      <c r="AN59" s="13">
        <v>7.3503776873910506E-2</v>
      </c>
      <c r="AO59" s="13">
        <v>0.10749564206856478</v>
      </c>
      <c r="AP59" s="13">
        <v>0.28762347472399769</v>
      </c>
      <c r="AQ59" s="13">
        <v>0.1693782684485764</v>
      </c>
      <c r="AR59" s="13">
        <v>8.1638582219639738E-2</v>
      </c>
      <c r="AS59" s="13">
        <v>0.10836722835560719</v>
      </c>
      <c r="AT59" s="13">
        <v>3.7768739105171413E-3</v>
      </c>
      <c r="AU59" s="13">
        <v>5.7234166182452056E-2</v>
      </c>
      <c r="AV59" s="13">
        <v>6.9726902963393369E-3</v>
      </c>
      <c r="AW59" s="13">
        <v>1</v>
      </c>
      <c r="AX59" s="13"/>
      <c r="AY59" s="32">
        <v>2010</v>
      </c>
      <c r="AZ59" s="32">
        <v>0.82</v>
      </c>
      <c r="BA59" s="32">
        <v>0.99</v>
      </c>
      <c r="BB59" s="32">
        <v>1.77</v>
      </c>
      <c r="BC59" s="32">
        <v>2.5299999999999998</v>
      </c>
      <c r="BD59" s="32">
        <v>3.7</v>
      </c>
      <c r="BE59" s="32">
        <v>9.9</v>
      </c>
      <c r="BF59" s="32">
        <v>5.83</v>
      </c>
      <c r="BG59" s="32">
        <v>2.81</v>
      </c>
      <c r="BH59" s="32">
        <v>3.73</v>
      </c>
      <c r="BI59" s="32">
        <v>0.13</v>
      </c>
      <c r="BJ59" s="32">
        <v>1.97</v>
      </c>
      <c r="BK59" s="32">
        <v>0.24</v>
      </c>
      <c r="BL59" s="32">
        <v>34.42</v>
      </c>
      <c r="BM59" s="28"/>
      <c r="BN59" s="28"/>
    </row>
    <row r="60" spans="1:66" ht="15" x14ac:dyDescent="0.25">
      <c r="A60" s="26"/>
      <c r="B60" s="3"/>
      <c r="C60" s="26"/>
      <c r="I60" s="34"/>
      <c r="J60" s="35"/>
      <c r="K60" s="35"/>
      <c r="L60" s="35"/>
      <c r="M60" s="35"/>
      <c r="N60" s="35"/>
      <c r="O60" s="35"/>
      <c r="P60" s="35"/>
      <c r="Q60" s="36"/>
      <c r="R60" s="37"/>
      <c r="T60" s="3">
        <v>2011</v>
      </c>
      <c r="U60" s="26">
        <f>SUM(AE690:AE701)</f>
        <v>7.764194233963587</v>
      </c>
      <c r="V60" s="26">
        <f>AVERAGE(AC690:AC701)</f>
        <v>7.1052572795565476</v>
      </c>
      <c r="W60" s="26">
        <f>STDEV(AC690:AC701)</f>
        <v>2.3637423186718491</v>
      </c>
      <c r="X60" s="26">
        <f t="shared" si="3"/>
        <v>9.4689995982283968</v>
      </c>
      <c r="Y60" s="26">
        <f t="shared" si="4"/>
        <v>4.7415149608846985</v>
      </c>
      <c r="Z60" s="28">
        <v>40695</v>
      </c>
      <c r="AA60" s="13"/>
      <c r="AB60" s="28">
        <v>21381</v>
      </c>
      <c r="AC60" s="26">
        <v>597.03155749317648</v>
      </c>
      <c r="AD60" s="26">
        <v>0.33628318584070799</v>
      </c>
      <c r="AE60" s="26">
        <f t="shared" si="1"/>
        <v>200.77167420124519</v>
      </c>
      <c r="AH60" s="13"/>
      <c r="AI60" s="13"/>
      <c r="AJ60" s="3">
        <v>2011</v>
      </c>
      <c r="AK60" s="13">
        <v>3.6681522111758659E-2</v>
      </c>
      <c r="AL60" s="13">
        <v>2.7082619129242372E-2</v>
      </c>
      <c r="AM60" s="13">
        <v>2.2625985601645526E-2</v>
      </c>
      <c r="AN60" s="13">
        <v>0.11210147411724374</v>
      </c>
      <c r="AO60" s="13">
        <v>0.2056907781967775</v>
      </c>
      <c r="AP60" s="13">
        <v>0.11792937949948576</v>
      </c>
      <c r="AQ60" s="13">
        <v>5.3136784367500856E-2</v>
      </c>
      <c r="AR60" s="13">
        <v>0.23620157696263283</v>
      </c>
      <c r="AS60" s="13">
        <v>4.5594789166952351E-2</v>
      </c>
      <c r="AT60" s="13">
        <v>3.1882070620500517E-2</v>
      </c>
      <c r="AU60" s="13">
        <v>5.6907781967775108E-2</v>
      </c>
      <c r="AV60" s="13">
        <v>5.4165238258484745E-2</v>
      </c>
      <c r="AW60" s="13">
        <v>1</v>
      </c>
      <c r="AX60" s="13"/>
      <c r="AY60" s="32">
        <v>2011</v>
      </c>
      <c r="AZ60" s="32">
        <v>1.07</v>
      </c>
      <c r="BA60" s="32">
        <v>0.79</v>
      </c>
      <c r="BB60" s="32">
        <v>0.66</v>
      </c>
      <c r="BC60" s="32">
        <v>3.27</v>
      </c>
      <c r="BD60" s="32">
        <v>6</v>
      </c>
      <c r="BE60" s="32">
        <v>3.44</v>
      </c>
      <c r="BF60" s="32">
        <v>1.55</v>
      </c>
      <c r="BG60" s="32">
        <v>6.89</v>
      </c>
      <c r="BH60" s="32">
        <v>1.33</v>
      </c>
      <c r="BI60" s="32">
        <v>0.93</v>
      </c>
      <c r="BJ60" s="32">
        <v>1.66</v>
      </c>
      <c r="BK60" s="32">
        <v>1.58</v>
      </c>
      <c r="BL60" s="32">
        <v>29.17</v>
      </c>
      <c r="BM60" s="28"/>
      <c r="BN60" s="28"/>
    </row>
    <row r="61" spans="1:66" ht="15" x14ac:dyDescent="0.25">
      <c r="A61" s="26"/>
      <c r="B61" s="3"/>
      <c r="C61" s="26"/>
      <c r="I61" s="34"/>
      <c r="J61" s="35"/>
      <c r="K61" s="35"/>
      <c r="L61" s="35"/>
      <c r="M61" s="35"/>
      <c r="N61" s="35"/>
      <c r="O61" s="35"/>
      <c r="P61" s="35"/>
      <c r="Q61" s="36"/>
      <c r="R61" s="37"/>
      <c r="T61" s="3">
        <v>2012</v>
      </c>
      <c r="U61" s="26">
        <f>SUM(AE702:AE713)</f>
        <v>7.6477600094351565</v>
      </c>
      <c r="V61" s="26">
        <f>AVERAGE(AC702:AC713)</f>
        <v>6.5883324337384153</v>
      </c>
      <c r="W61" s="26">
        <f>STDEV(AC702:AC713)</f>
        <v>2.5627076591653548</v>
      </c>
      <c r="X61" s="26">
        <f t="shared" si="3"/>
        <v>9.1510400929037701</v>
      </c>
      <c r="Y61" s="26">
        <f t="shared" si="4"/>
        <v>4.0256247745730604</v>
      </c>
      <c r="Z61" s="28">
        <v>41061</v>
      </c>
      <c r="AA61" s="13"/>
      <c r="AB61" s="28">
        <v>21412</v>
      </c>
      <c r="AC61" s="26">
        <v>1080.7575041522905</v>
      </c>
      <c r="AD61" s="26">
        <v>8.4365781710914453E-2</v>
      </c>
      <c r="AE61" s="26">
        <f t="shared" si="1"/>
        <v>91.178951677744863</v>
      </c>
      <c r="AH61" s="13"/>
      <c r="AI61" s="13"/>
      <c r="AJ61" s="3">
        <v>2012</v>
      </c>
      <c r="AK61" s="13">
        <v>8.3594566353187034E-3</v>
      </c>
      <c r="AL61" s="13">
        <v>0.109717868338558</v>
      </c>
      <c r="AM61" s="13">
        <v>4.649947753396029E-2</v>
      </c>
      <c r="AN61" s="13">
        <v>0.18234064785788925</v>
      </c>
      <c r="AO61" s="13">
        <v>0.15673981191222569</v>
      </c>
      <c r="AP61" s="13">
        <v>0.18652037617554856</v>
      </c>
      <c r="AQ61" s="13">
        <v>1.7241379310344827E-2</v>
      </c>
      <c r="AR61" s="13">
        <v>1.5673981191222569E-2</v>
      </c>
      <c r="AS61" s="13">
        <v>9.0386624869383481E-2</v>
      </c>
      <c r="AT61" s="13">
        <v>0.10031347962382445</v>
      </c>
      <c r="AU61" s="13">
        <v>7.8369905956112845E-3</v>
      </c>
      <c r="AV61" s="13">
        <v>7.8369905956112845E-2</v>
      </c>
      <c r="AW61" s="13">
        <v>1</v>
      </c>
      <c r="AX61" s="13"/>
      <c r="AY61" s="32">
        <v>2012</v>
      </c>
      <c r="AZ61" s="32">
        <v>0.16</v>
      </c>
      <c r="BA61" s="32">
        <v>2.1</v>
      </c>
      <c r="BB61" s="32">
        <v>0.89</v>
      </c>
      <c r="BC61" s="32">
        <v>3.49</v>
      </c>
      <c r="BD61" s="32">
        <v>3</v>
      </c>
      <c r="BE61" s="32">
        <v>3.57</v>
      </c>
      <c r="BF61" s="32">
        <v>0.33</v>
      </c>
      <c r="BG61" s="32">
        <v>0.3</v>
      </c>
      <c r="BH61" s="32">
        <v>1.73</v>
      </c>
      <c r="BI61" s="32">
        <v>1.92</v>
      </c>
      <c r="BJ61" s="32">
        <v>0.15</v>
      </c>
      <c r="BK61" s="32">
        <v>1.5</v>
      </c>
      <c r="BL61" s="32">
        <v>19.14</v>
      </c>
      <c r="BM61" s="28"/>
      <c r="BN61" s="28"/>
    </row>
    <row r="62" spans="1:66" x14ac:dyDescent="0.2">
      <c r="B62" s="3"/>
      <c r="C62" s="26"/>
      <c r="I62" s="34"/>
      <c r="J62" s="35"/>
      <c r="K62" s="35"/>
      <c r="L62" s="35"/>
      <c r="M62" s="35"/>
      <c r="N62" s="35"/>
      <c r="O62" s="35"/>
      <c r="P62" s="35"/>
      <c r="Q62" s="36"/>
      <c r="R62" s="37"/>
      <c r="U62" s="13"/>
      <c r="V62" s="13"/>
      <c r="W62" s="13"/>
      <c r="X62" s="13"/>
      <c r="Y62" s="13"/>
      <c r="AA62" s="13"/>
      <c r="AB62" s="28">
        <v>21443</v>
      </c>
      <c r="AC62" s="26">
        <v>252.90564414128849</v>
      </c>
      <c r="AD62" s="26">
        <v>0.2</v>
      </c>
      <c r="AE62" s="26">
        <f t="shared" si="1"/>
        <v>50.581128828257704</v>
      </c>
      <c r="AH62" s="13"/>
      <c r="AI62" s="13"/>
    </row>
    <row r="63" spans="1:66" x14ac:dyDescent="0.2">
      <c r="B63" s="3"/>
      <c r="C63" s="26"/>
      <c r="J63" s="34"/>
      <c r="K63" s="35"/>
      <c r="L63" s="35"/>
      <c r="M63" s="35"/>
      <c r="N63" s="35"/>
      <c r="O63" s="38"/>
      <c r="P63" s="35"/>
      <c r="Q63" s="39"/>
      <c r="R63" s="37"/>
      <c r="S63" s="13"/>
      <c r="U63" s="13"/>
      <c r="V63" s="13"/>
      <c r="W63" s="13"/>
      <c r="X63" s="13"/>
      <c r="Y63" s="13"/>
      <c r="AA63" s="13"/>
      <c r="AB63" s="28">
        <v>21473</v>
      </c>
      <c r="AC63" s="26">
        <v>110.08906788611245</v>
      </c>
      <c r="AD63" s="26">
        <v>1.4749262536873158E-3</v>
      </c>
      <c r="AE63" s="26">
        <f t="shared" si="1"/>
        <v>0.16237325646919243</v>
      </c>
      <c r="AH63" s="13"/>
      <c r="AI63" s="13"/>
    </row>
    <row r="64" spans="1:66" x14ac:dyDescent="0.2">
      <c r="B64" s="3"/>
      <c r="C64" s="26"/>
      <c r="Q64" s="13"/>
      <c r="R64" s="13"/>
      <c r="S64" s="13"/>
      <c r="U64" s="13"/>
      <c r="V64" s="13"/>
      <c r="W64" s="13"/>
      <c r="X64" s="13"/>
      <c r="Y64" s="13"/>
      <c r="AA64" s="13"/>
      <c r="AB64" s="28">
        <v>21504</v>
      </c>
      <c r="AC64" s="26">
        <v>182.69415072861989</v>
      </c>
      <c r="AD64" s="26">
        <v>2.6253687315634221E-2</v>
      </c>
      <c r="AE64" s="26">
        <f t="shared" si="1"/>
        <v>4.7963951076245346</v>
      </c>
      <c r="AH64" s="13"/>
      <c r="AI64" s="13"/>
    </row>
    <row r="65" spans="2:66" x14ac:dyDescent="0.2">
      <c r="B65" s="3"/>
      <c r="C65" s="26"/>
      <c r="Q65" s="13"/>
      <c r="R65" s="13"/>
      <c r="S65" s="13"/>
      <c r="U65" s="13"/>
      <c r="V65" s="13"/>
      <c r="W65" s="13"/>
      <c r="X65" s="13"/>
      <c r="Y65" s="13"/>
      <c r="AA65" s="13"/>
      <c r="AB65" s="28">
        <v>21534</v>
      </c>
      <c r="AC65" s="26">
        <v>451.65488608635337</v>
      </c>
      <c r="AD65" s="26">
        <v>2.359882005899705E-3</v>
      </c>
      <c r="AE65" s="26">
        <f t="shared" si="1"/>
        <v>1.0658522385518663</v>
      </c>
      <c r="AH65" s="13"/>
      <c r="AI65" s="13"/>
    </row>
    <row r="66" spans="2:66" x14ac:dyDescent="0.2">
      <c r="B66" s="3"/>
      <c r="C66" s="26"/>
      <c r="Q66" s="13"/>
      <c r="R66" s="13"/>
      <c r="S66" s="13"/>
      <c r="U66" s="13"/>
      <c r="V66" s="13"/>
      <c r="W66" s="13"/>
      <c r="X66" s="13"/>
      <c r="Y66" s="13"/>
      <c r="AA66" s="13"/>
      <c r="AB66" s="28">
        <v>21565</v>
      </c>
      <c r="AC66" s="26">
        <v>547.01578107674084</v>
      </c>
      <c r="AD66" s="26">
        <v>3.4598897734231478E-2</v>
      </c>
      <c r="AE66" s="26">
        <f t="shared" ref="AE66:AE129" si="6">AC66*AD66</f>
        <v>18.926143068484912</v>
      </c>
      <c r="AH66" s="13"/>
      <c r="AI66" s="13"/>
    </row>
    <row r="67" spans="2:66" x14ac:dyDescent="0.2">
      <c r="B67" s="3"/>
      <c r="C67" s="26"/>
      <c r="Q67" s="13"/>
      <c r="R67" s="13"/>
      <c r="S67" s="13"/>
      <c r="U67" s="13"/>
      <c r="V67" s="13"/>
      <c r="W67" s="13"/>
      <c r="X67" s="13"/>
      <c r="Y67" s="13"/>
      <c r="AA67" s="13"/>
      <c r="AB67" s="28">
        <v>21596</v>
      </c>
      <c r="AC67" s="26">
        <v>657.02498117954451</v>
      </c>
      <c r="AD67" s="26">
        <v>2.7250459277403556E-2</v>
      </c>
      <c r="AE67" s="26">
        <f t="shared" si="6"/>
        <v>17.904232493870015</v>
      </c>
      <c r="AH67" s="13"/>
      <c r="AI67" s="13"/>
    </row>
    <row r="68" spans="2:66" x14ac:dyDescent="0.2">
      <c r="B68" s="3"/>
      <c r="C68" s="26"/>
      <c r="Q68" s="13"/>
      <c r="R68" s="13"/>
      <c r="S68" s="13"/>
      <c r="U68" s="13"/>
      <c r="V68" s="13"/>
      <c r="W68" s="13"/>
      <c r="X68" s="13"/>
      <c r="Y68" s="13"/>
      <c r="AA68" s="13"/>
      <c r="AB68" s="28">
        <v>21624</v>
      </c>
      <c r="AC68" s="26">
        <v>917.59809032228077</v>
      </c>
      <c r="AD68" s="26">
        <v>0.13962033067973056</v>
      </c>
      <c r="AE68" s="26">
        <f t="shared" si="6"/>
        <v>128.11534880188611</v>
      </c>
      <c r="AH68" s="13"/>
      <c r="AI68" s="13"/>
    </row>
    <row r="69" spans="2:66" x14ac:dyDescent="0.2">
      <c r="B69" s="3"/>
      <c r="C69" s="26"/>
      <c r="Q69" s="13"/>
      <c r="R69" s="13"/>
      <c r="S69" s="13"/>
      <c r="U69" s="13"/>
      <c r="V69" s="13"/>
      <c r="W69" s="13"/>
      <c r="X69" s="13"/>
      <c r="Y69" s="13"/>
      <c r="AA69" s="13"/>
      <c r="AB69" s="28">
        <v>21655</v>
      </c>
      <c r="AC69" s="26">
        <v>738.43378475015834</v>
      </c>
      <c r="AD69" s="26">
        <v>6.6135946111451321E-2</v>
      </c>
      <c r="AE69" s="26">
        <f t="shared" si="6"/>
        <v>48.837016995111519</v>
      </c>
      <c r="AH69" s="13"/>
      <c r="AI69" s="13"/>
    </row>
    <row r="70" spans="2:66" x14ac:dyDescent="0.2">
      <c r="B70" s="3"/>
      <c r="C70" s="26"/>
      <c r="Q70" s="13"/>
      <c r="R70" s="13"/>
      <c r="S70" s="13"/>
      <c r="U70" s="13"/>
      <c r="V70" s="13"/>
      <c r="W70" s="13"/>
      <c r="X70" s="13"/>
      <c r="Y70" s="13"/>
      <c r="AA70" s="13"/>
      <c r="AB70" s="28">
        <v>21685</v>
      </c>
      <c r="AC70" s="26">
        <v>486.66235759681109</v>
      </c>
      <c r="AD70" s="26">
        <v>0.27281077770973672</v>
      </c>
      <c r="AE70" s="26">
        <f t="shared" si="6"/>
        <v>132.76673625804003</v>
      </c>
      <c r="AH70" s="13"/>
      <c r="AI70" s="13"/>
    </row>
    <row r="71" spans="2:66" x14ac:dyDescent="0.2">
      <c r="B71" s="3"/>
      <c r="C71" s="26"/>
      <c r="Q71" s="13"/>
      <c r="R71" s="13"/>
      <c r="S71" s="13"/>
      <c r="U71" s="13"/>
      <c r="V71" s="13"/>
      <c r="W71" s="13"/>
      <c r="X71" s="13"/>
      <c r="Y71" s="13"/>
      <c r="AA71" s="13"/>
      <c r="AB71" s="28">
        <v>21716</v>
      </c>
      <c r="AC71" s="26">
        <v>528.13316851799095</v>
      </c>
      <c r="AD71" s="26">
        <v>0.1503368034292713</v>
      </c>
      <c r="AE71" s="26">
        <f t="shared" si="6"/>
        <v>79.397852339967429</v>
      </c>
      <c r="AH71" s="13"/>
      <c r="AI71" s="13"/>
      <c r="AY71" s="28"/>
      <c r="AZ71" s="28"/>
      <c r="BA71" s="28"/>
      <c r="BB71" s="28"/>
      <c r="BC71" s="28"/>
      <c r="BD71" s="28"/>
      <c r="BE71" s="28"/>
      <c r="BF71" s="28"/>
      <c r="BG71" s="28"/>
      <c r="BH71" s="28"/>
      <c r="BI71" s="28"/>
      <c r="BJ71" s="28"/>
      <c r="BK71" s="28"/>
      <c r="BL71" s="28"/>
    </row>
    <row r="72" spans="2:66" x14ac:dyDescent="0.2">
      <c r="B72" s="3"/>
      <c r="C72" s="26"/>
      <c r="Q72" s="13"/>
      <c r="R72" s="13"/>
      <c r="S72" s="13"/>
      <c r="U72" s="13"/>
      <c r="V72" s="13"/>
      <c r="W72" s="13"/>
      <c r="X72" s="13"/>
      <c r="Y72" s="13"/>
      <c r="Z72" s="28"/>
      <c r="AA72" s="13"/>
      <c r="AB72" s="28">
        <v>21746</v>
      </c>
      <c r="AC72" s="26">
        <v>438.50575261728022</v>
      </c>
      <c r="AD72" s="26">
        <v>5.0826699326393145E-2</v>
      </c>
      <c r="AE72" s="26">
        <f t="shared" si="6"/>
        <v>22.287800041172236</v>
      </c>
      <c r="AH72" s="13"/>
      <c r="AI72" s="13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28"/>
      <c r="BI72" s="28"/>
      <c r="BJ72" s="28"/>
      <c r="BK72" s="28"/>
      <c r="BL72" s="28"/>
      <c r="BM72" s="28"/>
      <c r="BN72" s="28"/>
    </row>
    <row r="73" spans="2:66" x14ac:dyDescent="0.2">
      <c r="B73" s="3"/>
      <c r="C73" s="26"/>
      <c r="Z73" s="28"/>
      <c r="AB73" s="28">
        <v>21777</v>
      </c>
      <c r="AC73" s="26">
        <v>200.68926736537497</v>
      </c>
      <c r="AD73" s="26">
        <v>5.5113288426209439E-2</v>
      </c>
      <c r="AE73" s="26">
        <f t="shared" si="6"/>
        <v>11.060645476352573</v>
      </c>
      <c r="AH73" s="13"/>
      <c r="AI73" s="13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  <c r="BH73" s="28"/>
      <c r="BI73" s="28"/>
      <c r="BJ73" s="28"/>
      <c r="BK73" s="28"/>
      <c r="BL73" s="28"/>
      <c r="BM73" s="28"/>
      <c r="BN73" s="28"/>
    </row>
    <row r="74" spans="2:66" x14ac:dyDescent="0.2">
      <c r="B74" s="3"/>
      <c r="C74" s="26"/>
      <c r="Z74" s="28"/>
      <c r="AB74" s="28">
        <v>21808</v>
      </c>
      <c r="AC74" s="26">
        <v>100.15891455125683</v>
      </c>
      <c r="AD74" s="26">
        <v>9.001837109614208E-2</v>
      </c>
      <c r="AE74" s="26">
        <f t="shared" si="6"/>
        <v>9.0161423386618225</v>
      </c>
      <c r="AH74" s="13"/>
      <c r="AI74" s="13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  <c r="BF74" s="28"/>
      <c r="BG74" s="28"/>
      <c r="BH74" s="28"/>
      <c r="BI74" s="28"/>
      <c r="BJ74" s="28"/>
      <c r="BK74" s="28"/>
      <c r="BL74" s="28"/>
      <c r="BM74" s="28"/>
      <c r="BN74" s="28"/>
    </row>
    <row r="75" spans="2:66" x14ac:dyDescent="0.2">
      <c r="B75" s="3"/>
      <c r="C75" s="26"/>
      <c r="Z75" s="28"/>
      <c r="AB75" s="28">
        <v>21838</v>
      </c>
      <c r="AC75" s="26">
        <v>80.203206680157578</v>
      </c>
      <c r="AD75" s="26">
        <v>7.409675443968157E-2</v>
      </c>
      <c r="AE75" s="26">
        <f t="shared" si="6"/>
        <v>5.9427973106546643</v>
      </c>
      <c r="AH75" s="13"/>
      <c r="AI75" s="13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  <c r="BF75" s="28"/>
      <c r="BG75" s="28"/>
      <c r="BH75" s="28"/>
      <c r="BI75" s="28"/>
      <c r="BJ75" s="28"/>
      <c r="BK75" s="28"/>
      <c r="BL75" s="28"/>
      <c r="BM75" s="28"/>
      <c r="BN75" s="28"/>
    </row>
    <row r="76" spans="2:66" x14ac:dyDescent="0.2">
      <c r="B76" s="3"/>
      <c r="C76" s="26"/>
      <c r="Z76" s="28"/>
      <c r="AB76" s="28">
        <v>21869</v>
      </c>
      <c r="AC76" s="26">
        <v>84.820780488548422</v>
      </c>
      <c r="AD76" s="26">
        <v>1.2247397428046543E-2</v>
      </c>
      <c r="AE76" s="26">
        <f t="shared" si="6"/>
        <v>1.0388338088003484</v>
      </c>
      <c r="AH76" s="13"/>
      <c r="AI76" s="13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  <c r="BF76" s="28"/>
      <c r="BG76" s="28"/>
      <c r="BH76" s="28"/>
      <c r="BI76" s="28"/>
      <c r="BJ76" s="28"/>
      <c r="BK76" s="28"/>
      <c r="BL76" s="28"/>
      <c r="BM76" s="28"/>
      <c r="BN76" s="28"/>
    </row>
    <row r="77" spans="2:66" x14ac:dyDescent="0.2">
      <c r="B77" s="3"/>
      <c r="C77" s="26"/>
      <c r="Z77" s="28"/>
      <c r="AB77" s="28">
        <v>21899</v>
      </c>
      <c r="AC77" s="26">
        <v>78.662209111154695</v>
      </c>
      <c r="AD77" s="26">
        <v>2.6944274341702393E-2</v>
      </c>
      <c r="AE77" s="26">
        <f t="shared" si="6"/>
        <v>2.1194961426153136</v>
      </c>
      <c r="AH77" s="13"/>
      <c r="AI77" s="13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  <c r="BF77" s="28"/>
      <c r="BG77" s="28"/>
      <c r="BH77" s="28"/>
      <c r="BI77" s="28"/>
      <c r="BJ77" s="28"/>
      <c r="BK77" s="28"/>
      <c r="BL77" s="28"/>
      <c r="BM77" s="28"/>
      <c r="BN77" s="28"/>
    </row>
    <row r="78" spans="2:66" x14ac:dyDescent="0.2">
      <c r="B78" s="3"/>
      <c r="C78" s="26"/>
      <c r="Z78" s="28"/>
      <c r="AB78" s="28">
        <v>21930</v>
      </c>
      <c r="AC78" s="26">
        <v>87.126627686039313</v>
      </c>
      <c r="AD78" s="26">
        <v>4.6954314720812185E-2</v>
      </c>
      <c r="AE78" s="26">
        <f t="shared" si="6"/>
        <v>4.090971096933318</v>
      </c>
      <c r="AH78" s="13"/>
      <c r="AI78" s="13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  <c r="BF78" s="28"/>
      <c r="BG78" s="28"/>
      <c r="BH78" s="28"/>
      <c r="BI78" s="28"/>
      <c r="BJ78" s="28"/>
      <c r="BK78" s="28"/>
      <c r="BL78" s="28"/>
      <c r="BM78" s="28"/>
      <c r="BN78" s="28"/>
    </row>
    <row r="79" spans="2:66" x14ac:dyDescent="0.2">
      <c r="B79" s="3"/>
      <c r="C79" s="26"/>
      <c r="Z79" s="28"/>
      <c r="AB79" s="28">
        <v>21961</v>
      </c>
      <c r="AC79" s="26">
        <v>104.74567306098092</v>
      </c>
      <c r="AD79" s="26">
        <v>6.6624365482233508E-2</v>
      </c>
      <c r="AE79" s="26">
        <f t="shared" si="6"/>
        <v>6.9786140046973335</v>
      </c>
      <c r="AH79" s="13"/>
      <c r="AI79" s="13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  <c r="BF79" s="28"/>
      <c r="BG79" s="28"/>
      <c r="BH79" s="28"/>
      <c r="BI79" s="28"/>
      <c r="BJ79" s="28"/>
      <c r="BK79" s="28"/>
      <c r="BL79" s="28"/>
      <c r="BM79" s="28"/>
      <c r="BN79" s="28"/>
    </row>
    <row r="80" spans="2:66" x14ac:dyDescent="0.2">
      <c r="B80" s="3"/>
      <c r="C80" s="26"/>
      <c r="Z80" s="28"/>
      <c r="AB80" s="28">
        <v>21990</v>
      </c>
      <c r="AC80" s="26">
        <v>73.261227750242313</v>
      </c>
      <c r="AD80" s="26">
        <v>6.4403553299492378E-2</v>
      </c>
      <c r="AE80" s="26">
        <f t="shared" si="6"/>
        <v>4.7182833861989808</v>
      </c>
      <c r="AH80" s="13"/>
      <c r="AI80" s="13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  <c r="BL80" s="28"/>
      <c r="BM80" s="28"/>
      <c r="BN80" s="28"/>
    </row>
    <row r="81" spans="2:66" x14ac:dyDescent="0.2">
      <c r="B81" s="3"/>
      <c r="C81" s="26"/>
      <c r="Z81" s="28"/>
      <c r="AB81" s="28">
        <v>22021</v>
      </c>
      <c r="AC81" s="26">
        <v>113.13881282299847</v>
      </c>
      <c r="AD81" s="26">
        <v>6.4086294416243653E-2</v>
      </c>
      <c r="AE81" s="26">
        <f t="shared" si="6"/>
        <v>7.2506472684789625</v>
      </c>
      <c r="AH81" s="13"/>
      <c r="AI81" s="13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28"/>
      <c r="BJ81" s="28"/>
      <c r="BK81" s="28"/>
      <c r="BL81" s="28"/>
      <c r="BM81" s="28"/>
      <c r="BN81" s="28"/>
    </row>
    <row r="82" spans="2:66" x14ac:dyDescent="0.2">
      <c r="B82" s="3"/>
      <c r="C82" s="26"/>
      <c r="Z82" s="28"/>
      <c r="AB82" s="28">
        <v>22051</v>
      </c>
      <c r="AC82" s="26">
        <v>141.99375570766952</v>
      </c>
      <c r="AD82" s="26">
        <v>0.13800761421319796</v>
      </c>
      <c r="AE82" s="26">
        <f t="shared" si="6"/>
        <v>19.596219458387132</v>
      </c>
      <c r="AH82" s="13"/>
      <c r="AI82" s="13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  <c r="BM82" s="28"/>
      <c r="BN82" s="28"/>
    </row>
    <row r="83" spans="2:66" x14ac:dyDescent="0.2">
      <c r="B83" s="3"/>
      <c r="C83" s="26"/>
      <c r="Z83" s="28"/>
      <c r="AB83" s="28">
        <v>22082</v>
      </c>
      <c r="AC83" s="26">
        <v>193.19763617926901</v>
      </c>
      <c r="AD83" s="26">
        <v>0.15736040609137056</v>
      </c>
      <c r="AE83" s="26">
        <f t="shared" si="6"/>
        <v>30.401658485062637</v>
      </c>
      <c r="AH83" s="13"/>
      <c r="AI83" s="13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  <c r="BK83" s="28"/>
      <c r="BL83" s="28"/>
      <c r="BM83" s="28"/>
      <c r="BN83" s="28"/>
    </row>
    <row r="84" spans="2:66" x14ac:dyDescent="0.2">
      <c r="B84" s="3"/>
      <c r="C84" s="26"/>
      <c r="Z84" s="28"/>
      <c r="AB84" s="28">
        <v>22112</v>
      </c>
      <c r="AC84" s="26">
        <v>224.60600637306999</v>
      </c>
      <c r="AD84" s="26">
        <v>0.108502538071066</v>
      </c>
      <c r="AE84" s="26">
        <f t="shared" si="6"/>
        <v>24.370321757484117</v>
      </c>
      <c r="AH84" s="13"/>
      <c r="AI84" s="13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  <c r="BF84" s="28"/>
      <c r="BG84" s="28"/>
      <c r="BH84" s="28"/>
      <c r="BI84" s="28"/>
      <c r="BJ84" s="28"/>
      <c r="BK84" s="28"/>
      <c r="BL84" s="28"/>
      <c r="BM84" s="28"/>
      <c r="BN84" s="28"/>
    </row>
    <row r="85" spans="2:66" x14ac:dyDescent="0.2">
      <c r="B85" s="3"/>
      <c r="C85" s="26"/>
      <c r="Z85" s="28"/>
      <c r="AB85" s="28">
        <v>22143</v>
      </c>
      <c r="AC85" s="26">
        <v>145.01988483075905</v>
      </c>
      <c r="AD85" s="26">
        <v>0.19955583756345177</v>
      </c>
      <c r="AE85" s="26">
        <f t="shared" si="6"/>
        <v>28.939564580757438</v>
      </c>
      <c r="AH85" s="13"/>
      <c r="AI85" s="13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  <c r="BF85" s="28"/>
      <c r="BG85" s="28"/>
      <c r="BH85" s="28"/>
      <c r="BI85" s="28"/>
      <c r="BJ85" s="28"/>
      <c r="BK85" s="28"/>
      <c r="BL85" s="28"/>
      <c r="BM85" s="28"/>
      <c r="BN85" s="28"/>
    </row>
    <row r="86" spans="2:66" x14ac:dyDescent="0.2">
      <c r="B86" s="3"/>
      <c r="C86" s="26"/>
      <c r="Z86" s="28"/>
      <c r="AB86" s="28">
        <v>22174</v>
      </c>
      <c r="AC86" s="26">
        <v>104.74567306098092</v>
      </c>
      <c r="AD86" s="26">
        <v>9.4225888324873108E-2</v>
      </c>
      <c r="AE86" s="26">
        <f t="shared" si="6"/>
        <v>9.8697540923576579</v>
      </c>
      <c r="AH86" s="13"/>
      <c r="AI86" s="13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  <c r="BF86" s="28"/>
      <c r="BG86" s="28"/>
      <c r="BH86" s="28"/>
      <c r="BI86" s="28"/>
      <c r="BJ86" s="28"/>
      <c r="BK86" s="28"/>
      <c r="BL86" s="28"/>
      <c r="BM86" s="28"/>
      <c r="BN86" s="28"/>
    </row>
    <row r="87" spans="2:66" x14ac:dyDescent="0.2">
      <c r="B87" s="3"/>
      <c r="C87" s="26"/>
      <c r="Z87" s="28"/>
      <c r="AB87" s="28">
        <v>22204</v>
      </c>
      <c r="AC87" s="26">
        <v>82.512992719293692</v>
      </c>
      <c r="AD87" s="26">
        <v>4.7271573604060917E-2</v>
      </c>
      <c r="AE87" s="26">
        <f t="shared" si="6"/>
        <v>3.9005190086214343</v>
      </c>
      <c r="AH87" s="13"/>
      <c r="AI87" s="13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  <c r="BF87" s="28"/>
      <c r="BG87" s="28"/>
      <c r="BH87" s="28"/>
      <c r="BI87" s="28"/>
      <c r="BJ87" s="28"/>
      <c r="BK87" s="28"/>
      <c r="BL87" s="28"/>
      <c r="BM87" s="28"/>
      <c r="BN87" s="28"/>
    </row>
    <row r="88" spans="2:66" x14ac:dyDescent="0.2">
      <c r="B88" s="3"/>
      <c r="C88" s="26"/>
      <c r="Z88" s="28"/>
      <c r="AB88" s="28">
        <v>22235</v>
      </c>
      <c r="AC88" s="26">
        <v>42.908920973920551</v>
      </c>
      <c r="AD88" s="26">
        <v>1.0469543147208122E-2</v>
      </c>
      <c r="AE88" s="26">
        <f t="shared" si="6"/>
        <v>0.44923679953660478</v>
      </c>
      <c r="AH88" s="13"/>
      <c r="AI88" s="13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  <c r="BF88" s="28"/>
      <c r="BG88" s="28"/>
      <c r="BH88" s="28"/>
      <c r="BI88" s="28"/>
      <c r="BJ88" s="28"/>
      <c r="BK88" s="28"/>
      <c r="BL88" s="28"/>
      <c r="BM88" s="28"/>
      <c r="BN88" s="28"/>
    </row>
    <row r="89" spans="2:66" x14ac:dyDescent="0.2">
      <c r="B89" s="3"/>
      <c r="C89" s="26"/>
      <c r="Z89" s="28"/>
      <c r="AB89" s="28">
        <v>22265</v>
      </c>
      <c r="AC89" s="26">
        <v>65.523854431006654</v>
      </c>
      <c r="AD89" s="26">
        <v>2.538071065989848E-3</v>
      </c>
      <c r="AE89" s="26">
        <f t="shared" si="6"/>
        <v>0.16630419906346869</v>
      </c>
      <c r="AH89" s="13"/>
      <c r="AI89" s="13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  <c r="BF89" s="28"/>
      <c r="BG89" s="28"/>
      <c r="BH89" s="28"/>
      <c r="BI89" s="28"/>
      <c r="BJ89" s="28"/>
      <c r="BK89" s="28"/>
      <c r="BL89" s="28"/>
      <c r="BM89" s="28"/>
      <c r="BN89" s="28"/>
    </row>
    <row r="90" spans="2:66" x14ac:dyDescent="0.2">
      <c r="B90" s="3"/>
      <c r="C90" s="26"/>
      <c r="Z90" s="28"/>
      <c r="AB90" s="28">
        <v>22296</v>
      </c>
      <c r="AC90" s="26">
        <v>75.577391266141944</v>
      </c>
      <c r="AD90" s="26">
        <v>7.5949367088607592E-3</v>
      </c>
      <c r="AE90" s="26">
        <f t="shared" si="6"/>
        <v>0.57400550328715394</v>
      </c>
      <c r="AH90" s="13"/>
      <c r="AI90" s="13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  <c r="BF90" s="28"/>
      <c r="BG90" s="28"/>
      <c r="BH90" s="28"/>
      <c r="BI90" s="28"/>
      <c r="BJ90" s="28"/>
      <c r="BK90" s="28"/>
      <c r="BL90" s="28"/>
      <c r="BM90" s="28"/>
      <c r="BN90" s="28"/>
    </row>
    <row r="91" spans="2:66" x14ac:dyDescent="0.2">
      <c r="B91" s="3"/>
      <c r="C91" s="26"/>
      <c r="Z91" s="28"/>
      <c r="AB91" s="28">
        <v>22327</v>
      </c>
      <c r="AC91" s="26">
        <v>64.748612793562472</v>
      </c>
      <c r="AD91" s="26">
        <v>3.4810126582278479E-2</v>
      </c>
      <c r="AE91" s="26">
        <f t="shared" si="6"/>
        <v>2.2539074073708454</v>
      </c>
      <c r="AH91" s="13"/>
      <c r="AI91" s="13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  <c r="BJ91" s="28"/>
      <c r="BK91" s="28"/>
      <c r="BL91" s="28"/>
      <c r="BM91" s="28"/>
      <c r="BN91" s="28"/>
    </row>
    <row r="92" spans="2:66" x14ac:dyDescent="0.2">
      <c r="B92" s="3"/>
      <c r="C92" s="26"/>
      <c r="Z92" s="28"/>
      <c r="AB92" s="28">
        <v>22355</v>
      </c>
      <c r="AC92" s="26">
        <v>74.805584036029757</v>
      </c>
      <c r="AD92" s="26">
        <v>0.1050632911392405</v>
      </c>
      <c r="AE92" s="26">
        <f t="shared" si="6"/>
        <v>7.859320854418316</v>
      </c>
      <c r="AH92" s="13"/>
      <c r="AI92" s="13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  <c r="BF92" s="28"/>
      <c r="BG92" s="28"/>
      <c r="BH92" s="28"/>
      <c r="BI92" s="28"/>
      <c r="BJ92" s="28"/>
      <c r="BK92" s="28"/>
      <c r="BL92" s="28"/>
      <c r="BM92" s="28"/>
      <c r="BN92" s="28"/>
    </row>
    <row r="93" spans="2:66" x14ac:dyDescent="0.2">
      <c r="B93" s="3"/>
      <c r="C93" s="26"/>
      <c r="Z93" s="28"/>
      <c r="AB93" s="28">
        <v>22386</v>
      </c>
      <c r="AC93" s="26">
        <v>146.53221475546439</v>
      </c>
      <c r="AD93" s="26">
        <v>5.2848101265822782E-2</v>
      </c>
      <c r="AE93" s="26">
        <f t="shared" si="6"/>
        <v>7.7439493241020738</v>
      </c>
      <c r="AH93" s="13"/>
      <c r="AI93" s="13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  <c r="BF93" s="28"/>
      <c r="BG93" s="28"/>
      <c r="BH93" s="28"/>
      <c r="BI93" s="28"/>
      <c r="BJ93" s="28"/>
      <c r="BK93" s="28"/>
      <c r="BL93" s="28"/>
      <c r="BM93" s="28"/>
      <c r="BN93" s="28"/>
    </row>
    <row r="94" spans="2:66" x14ac:dyDescent="0.2">
      <c r="B94" s="3"/>
      <c r="C94" s="26"/>
      <c r="Z94" s="28"/>
      <c r="AB94" s="28">
        <v>22416</v>
      </c>
      <c r="AC94" s="26">
        <v>184.94643482263166</v>
      </c>
      <c r="AD94" s="26">
        <v>0.11075949367088607</v>
      </c>
      <c r="AE94" s="26">
        <f t="shared" si="6"/>
        <v>20.484573477190214</v>
      </c>
      <c r="AH94" s="13"/>
      <c r="AI94" s="13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  <c r="BF94" s="28"/>
      <c r="BG94" s="28"/>
      <c r="BH94" s="28"/>
      <c r="BI94" s="28"/>
      <c r="BJ94" s="28"/>
      <c r="BK94" s="28"/>
      <c r="BL94" s="28"/>
      <c r="BM94" s="28"/>
      <c r="BN94" s="28"/>
    </row>
    <row r="95" spans="2:66" x14ac:dyDescent="0.2">
      <c r="B95" s="3"/>
      <c r="C95" s="26"/>
      <c r="Z95" s="28"/>
      <c r="AB95" s="28">
        <v>22447</v>
      </c>
      <c r="AC95" s="26">
        <v>222.36729211870039</v>
      </c>
      <c r="AD95" s="26">
        <v>6.1392405063291133E-2</v>
      </c>
      <c r="AE95" s="26">
        <f t="shared" si="6"/>
        <v>13.65166287057844</v>
      </c>
      <c r="AH95" s="13"/>
      <c r="AI95" s="13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  <c r="BF95" s="28"/>
      <c r="BG95" s="28"/>
      <c r="BH95" s="28"/>
      <c r="BI95" s="28"/>
      <c r="BJ95" s="28"/>
      <c r="BK95" s="28"/>
      <c r="BL95" s="28"/>
      <c r="BM95" s="28"/>
      <c r="BN95" s="28"/>
    </row>
    <row r="96" spans="2:66" x14ac:dyDescent="0.2">
      <c r="B96" s="3"/>
      <c r="C96" s="26"/>
      <c r="Z96" s="28"/>
      <c r="AB96" s="28">
        <v>22477</v>
      </c>
      <c r="AC96" s="26">
        <v>171.4196110967539</v>
      </c>
      <c r="AD96" s="26">
        <v>0.11044303797468355</v>
      </c>
      <c r="AE96" s="26">
        <f t="shared" si="6"/>
        <v>18.932102617964276</v>
      </c>
      <c r="AH96" s="13"/>
      <c r="AI96" s="13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28"/>
      <c r="BI96" s="28"/>
      <c r="BJ96" s="28"/>
      <c r="BK96" s="28"/>
      <c r="BL96" s="28"/>
      <c r="BM96" s="28"/>
      <c r="BN96" s="28"/>
    </row>
    <row r="97" spans="2:66" x14ac:dyDescent="0.2">
      <c r="B97" s="3"/>
      <c r="C97" s="26"/>
      <c r="Z97" s="28"/>
      <c r="AB97" s="28">
        <v>22508</v>
      </c>
      <c r="AC97" s="26">
        <v>151.06632980135601</v>
      </c>
      <c r="AD97" s="26">
        <v>0.13797468354430381</v>
      </c>
      <c r="AE97" s="26">
        <f t="shared" si="6"/>
        <v>20.843329048541527</v>
      </c>
      <c r="AH97" s="13"/>
      <c r="AI97" s="13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  <c r="BF97" s="28"/>
      <c r="BG97" s="28"/>
      <c r="BH97" s="28"/>
      <c r="BI97" s="28"/>
      <c r="BJ97" s="28"/>
      <c r="BK97" s="28"/>
      <c r="BL97" s="28"/>
      <c r="BM97" s="28"/>
      <c r="BN97" s="28"/>
    </row>
    <row r="98" spans="2:66" x14ac:dyDescent="0.2">
      <c r="B98" s="3"/>
      <c r="C98" s="26"/>
      <c r="Z98" s="28"/>
      <c r="AB98" s="28">
        <v>22539</v>
      </c>
      <c r="AC98" s="26">
        <v>73.261227750242313</v>
      </c>
      <c r="AD98" s="26">
        <v>0.18069620253164556</v>
      </c>
      <c r="AE98" s="26">
        <f t="shared" si="6"/>
        <v>13.238025647274798</v>
      </c>
      <c r="AH98" s="13"/>
      <c r="AI98" s="13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  <c r="BF98" s="28"/>
      <c r="BG98" s="28"/>
      <c r="BH98" s="28"/>
      <c r="BI98" s="28"/>
      <c r="BJ98" s="28"/>
      <c r="BK98" s="28"/>
      <c r="BL98" s="28"/>
      <c r="BM98" s="28"/>
      <c r="BN98" s="28"/>
    </row>
    <row r="99" spans="2:66" x14ac:dyDescent="0.2">
      <c r="B99" s="3"/>
      <c r="C99" s="26"/>
      <c r="Z99" s="28"/>
      <c r="AB99" s="28">
        <v>22569</v>
      </c>
      <c r="AC99" s="26">
        <v>83.282474420999534</v>
      </c>
      <c r="AD99" s="26">
        <v>8.5126582278481008E-2</v>
      </c>
      <c r="AE99" s="26">
        <f t="shared" si="6"/>
        <v>7.089552411154707</v>
      </c>
      <c r="AH99" s="13"/>
      <c r="AI99" s="13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  <c r="BF99" s="28"/>
      <c r="BG99" s="28"/>
      <c r="BH99" s="28"/>
      <c r="BI99" s="28"/>
      <c r="BJ99" s="28"/>
      <c r="BK99" s="28"/>
      <c r="BL99" s="28"/>
      <c r="BM99" s="28"/>
      <c r="BN99" s="28"/>
    </row>
    <row r="100" spans="2:66" x14ac:dyDescent="0.2">
      <c r="B100" s="3"/>
      <c r="C100" s="26"/>
      <c r="Z100" s="28"/>
      <c r="AB100" s="28">
        <v>22600</v>
      </c>
      <c r="AC100" s="26">
        <v>232.80877713682332</v>
      </c>
      <c r="AD100" s="26">
        <v>8.2911392405063289E-2</v>
      </c>
      <c r="AE100" s="26">
        <f t="shared" si="6"/>
        <v>19.302499876534085</v>
      </c>
      <c r="AH100" s="13"/>
      <c r="AI100" s="13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  <c r="BF100" s="28"/>
      <c r="BG100" s="28"/>
      <c r="BH100" s="28"/>
      <c r="BI100" s="28"/>
      <c r="BJ100" s="28"/>
      <c r="BK100" s="28"/>
      <c r="BL100" s="28"/>
      <c r="BM100" s="28"/>
      <c r="BN100" s="28"/>
    </row>
    <row r="101" spans="2:66" x14ac:dyDescent="0.2">
      <c r="B101" s="3"/>
      <c r="C101" s="26"/>
      <c r="Z101" s="28"/>
      <c r="AB101" s="28">
        <v>22630</v>
      </c>
      <c r="AC101" s="26">
        <v>486.66235759681109</v>
      </c>
      <c r="AD101" s="26">
        <v>3.0379746835443037E-2</v>
      </c>
      <c r="AE101" s="26">
        <f t="shared" si="6"/>
        <v>14.78467921813097</v>
      </c>
      <c r="AH101" s="13"/>
      <c r="AI101" s="13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  <c r="BF101" s="28"/>
      <c r="BG101" s="28"/>
      <c r="BH101" s="28"/>
      <c r="BI101" s="28"/>
      <c r="BJ101" s="28"/>
      <c r="BK101" s="28"/>
      <c r="BL101" s="28"/>
      <c r="BM101" s="28"/>
      <c r="BN101" s="28"/>
    </row>
    <row r="102" spans="2:66" x14ac:dyDescent="0.2">
      <c r="B102" s="3"/>
      <c r="C102" s="26"/>
      <c r="Z102" s="28"/>
      <c r="AB102" s="28">
        <v>22661</v>
      </c>
      <c r="AC102" s="26">
        <v>424.61285976051136</v>
      </c>
      <c r="AD102" s="26">
        <v>1.8551551908669282E-2</v>
      </c>
      <c r="AE102" s="26">
        <f t="shared" si="6"/>
        <v>7.8772275089356363</v>
      </c>
      <c r="AH102" s="13"/>
      <c r="AI102" s="13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  <c r="BF102" s="28"/>
      <c r="BG102" s="28"/>
      <c r="BH102" s="28"/>
      <c r="BI102" s="28"/>
      <c r="BJ102" s="28"/>
      <c r="BK102" s="28"/>
      <c r="BL102" s="28"/>
      <c r="BM102" s="28"/>
      <c r="BN102" s="28"/>
    </row>
    <row r="103" spans="2:66" x14ac:dyDescent="0.2">
      <c r="B103" s="3"/>
      <c r="C103" s="26"/>
      <c r="Z103" s="28"/>
      <c r="AB103" s="28">
        <v>22692</v>
      </c>
      <c r="AC103" s="26">
        <v>913.3117281475827</v>
      </c>
      <c r="AD103" s="26">
        <v>4.5665358544416695E-2</v>
      </c>
      <c r="AE103" s="26">
        <f t="shared" si="6"/>
        <v>41.706707528680191</v>
      </c>
      <c r="AH103" s="13"/>
      <c r="AI103" s="13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  <c r="BF103" s="28"/>
      <c r="BG103" s="28"/>
      <c r="BH103" s="28"/>
      <c r="BI103" s="28"/>
      <c r="BJ103" s="28"/>
      <c r="BK103" s="28"/>
      <c r="BL103" s="28"/>
      <c r="BM103" s="28"/>
      <c r="BN103" s="28"/>
    </row>
    <row r="104" spans="2:66" x14ac:dyDescent="0.2">
      <c r="B104" s="3"/>
      <c r="C104" s="26"/>
      <c r="Z104" s="28"/>
      <c r="AB104" s="28">
        <v>22720</v>
      </c>
      <c r="AC104" s="26">
        <v>808.09339507988932</v>
      </c>
      <c r="AD104" s="26">
        <v>3.8886906885479841E-2</v>
      </c>
      <c r="AE104" s="26">
        <f t="shared" si="6"/>
        <v>31.424252609242931</v>
      </c>
      <c r="AH104" s="13"/>
      <c r="AI104" s="13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  <c r="BF104" s="28"/>
      <c r="BG104" s="28"/>
      <c r="BH104" s="28"/>
      <c r="BI104" s="28"/>
      <c r="BJ104" s="28"/>
      <c r="BK104" s="28"/>
      <c r="BL104" s="28"/>
      <c r="BM104" s="28"/>
      <c r="BN104" s="28"/>
    </row>
    <row r="105" spans="2:66" x14ac:dyDescent="0.2">
      <c r="B105" s="3"/>
      <c r="C105" s="26"/>
      <c r="Z105" s="28"/>
      <c r="AB105" s="28">
        <v>22751</v>
      </c>
      <c r="AC105" s="26">
        <v>871.84433957043564</v>
      </c>
      <c r="AD105" s="26">
        <v>2.8184088476632181E-2</v>
      </c>
      <c r="AE105" s="26">
        <f t="shared" si="6"/>
        <v>24.572138004304108</v>
      </c>
      <c r="AH105" s="13"/>
      <c r="AI105" s="13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  <c r="BF105" s="28"/>
      <c r="BG105" s="28"/>
      <c r="BH105" s="28"/>
      <c r="BI105" s="28"/>
      <c r="BJ105" s="28"/>
      <c r="BK105" s="28"/>
      <c r="BL105" s="28"/>
      <c r="BM105" s="28"/>
      <c r="BN105" s="28"/>
    </row>
    <row r="106" spans="2:66" x14ac:dyDescent="0.2">
      <c r="B106" s="3"/>
      <c r="C106" s="26"/>
      <c r="Z106" s="28"/>
      <c r="AB106" s="28">
        <v>22781</v>
      </c>
      <c r="AC106" s="26">
        <v>1061.562344674976</v>
      </c>
      <c r="AD106" s="26">
        <v>0.10381733856582233</v>
      </c>
      <c r="AE106" s="26">
        <f t="shared" si="6"/>
        <v>110.20857734585016</v>
      </c>
      <c r="AH106" s="13"/>
      <c r="AI106" s="13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  <c r="BF106" s="28"/>
      <c r="BG106" s="28"/>
      <c r="BH106" s="28"/>
      <c r="BI106" s="28"/>
      <c r="BJ106" s="28"/>
      <c r="BK106" s="28"/>
      <c r="BL106" s="28"/>
      <c r="BM106" s="28"/>
      <c r="BN106" s="28"/>
    </row>
    <row r="107" spans="2:66" x14ac:dyDescent="0.2">
      <c r="B107" s="3"/>
      <c r="C107" s="26"/>
      <c r="Z107" s="28"/>
      <c r="AB107" s="28">
        <v>22812</v>
      </c>
      <c r="AC107" s="26">
        <v>1033.1052657667735</v>
      </c>
      <c r="AD107" s="26">
        <v>0.10809846592936138</v>
      </c>
      <c r="AE107" s="26">
        <f t="shared" si="6"/>
        <v>111.67709437293341</v>
      </c>
      <c r="AH107" s="13"/>
      <c r="AI107" s="13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  <c r="BF107" s="28"/>
      <c r="BG107" s="28"/>
      <c r="BH107" s="28"/>
      <c r="BI107" s="28"/>
      <c r="BJ107" s="28"/>
      <c r="BK107" s="28"/>
      <c r="BL107" s="28"/>
      <c r="BM107" s="28"/>
      <c r="BN107" s="28"/>
    </row>
    <row r="108" spans="2:66" x14ac:dyDescent="0.2">
      <c r="B108" s="3"/>
      <c r="C108" s="26"/>
      <c r="Z108" s="28"/>
      <c r="AB108" s="28">
        <v>22842</v>
      </c>
      <c r="AC108" s="26">
        <v>1350</v>
      </c>
      <c r="AD108" s="26">
        <v>0.22440242597217266</v>
      </c>
      <c r="AE108" s="26">
        <f t="shared" si="6"/>
        <v>302.94327506243309</v>
      </c>
      <c r="AH108" s="13"/>
      <c r="AI108" s="13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  <c r="BF108" s="28"/>
      <c r="BG108" s="28"/>
      <c r="BH108" s="28"/>
      <c r="BI108" s="28"/>
      <c r="BJ108" s="28"/>
      <c r="BK108" s="28"/>
      <c r="BL108" s="28"/>
      <c r="BM108" s="28"/>
      <c r="BN108" s="28"/>
    </row>
    <row r="109" spans="2:66" x14ac:dyDescent="0.2">
      <c r="B109" s="3"/>
      <c r="C109" s="26"/>
      <c r="Z109" s="28"/>
      <c r="AB109" s="28">
        <v>22873</v>
      </c>
      <c r="AC109" s="26">
        <v>410</v>
      </c>
      <c r="AD109" s="26">
        <v>0.18729932215483411</v>
      </c>
      <c r="AE109" s="26">
        <f t="shared" si="6"/>
        <v>76.792722083481991</v>
      </c>
      <c r="AH109" s="13"/>
      <c r="AI109" s="13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  <c r="BF109" s="28"/>
      <c r="BG109" s="28"/>
      <c r="BH109" s="28"/>
      <c r="BI109" s="28"/>
      <c r="BJ109" s="28"/>
      <c r="BK109" s="28"/>
      <c r="BL109" s="28"/>
      <c r="BM109" s="28"/>
      <c r="BN109" s="28"/>
    </row>
    <row r="110" spans="2:66" x14ac:dyDescent="0.2">
      <c r="B110" s="3"/>
      <c r="C110" s="26"/>
      <c r="Z110" s="28"/>
      <c r="AB110" s="28">
        <v>22904</v>
      </c>
      <c r="AC110" s="26">
        <v>380</v>
      </c>
      <c r="AD110" s="26">
        <v>0.12629325722440243</v>
      </c>
      <c r="AE110" s="26">
        <f t="shared" si="6"/>
        <v>47.991437745272925</v>
      </c>
      <c r="AH110" s="13"/>
      <c r="AI110" s="13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  <c r="BF110" s="28"/>
      <c r="BG110" s="28"/>
      <c r="BH110" s="28"/>
      <c r="BI110" s="28"/>
      <c r="BJ110" s="28"/>
      <c r="BK110" s="28"/>
      <c r="BL110" s="28"/>
      <c r="BM110" s="28"/>
      <c r="BN110" s="28"/>
    </row>
    <row r="111" spans="2:66" x14ac:dyDescent="0.2">
      <c r="B111" s="3"/>
      <c r="C111" s="26"/>
      <c r="Z111" s="28"/>
      <c r="AB111" s="28">
        <v>22934</v>
      </c>
      <c r="AC111" s="26">
        <v>400</v>
      </c>
      <c r="AD111" s="26">
        <v>7.6346771316446668E-2</v>
      </c>
      <c r="AE111" s="26">
        <f t="shared" si="6"/>
        <v>30.538708526578667</v>
      </c>
      <c r="AH111" s="13"/>
      <c r="AI111" s="13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  <c r="BF111" s="28"/>
      <c r="BG111" s="28"/>
      <c r="BH111" s="28"/>
      <c r="BI111" s="28"/>
      <c r="BJ111" s="28"/>
      <c r="BK111" s="28"/>
      <c r="BL111" s="28"/>
      <c r="BM111" s="28"/>
      <c r="BN111" s="28"/>
    </row>
    <row r="112" spans="2:66" x14ac:dyDescent="0.2">
      <c r="B112" s="3"/>
      <c r="C112" s="26"/>
      <c r="Z112" s="28"/>
      <c r="AB112" s="28">
        <v>22965</v>
      </c>
      <c r="AC112" s="26">
        <v>590</v>
      </c>
      <c r="AD112" s="26">
        <v>2.4616482340349622E-2</v>
      </c>
      <c r="AE112" s="26">
        <f t="shared" si="6"/>
        <v>14.523724580806277</v>
      </c>
      <c r="AH112" s="13"/>
      <c r="AI112" s="13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  <c r="BF112" s="28"/>
      <c r="BG112" s="28"/>
      <c r="BH112" s="28"/>
      <c r="BI112" s="28"/>
      <c r="BJ112" s="28"/>
      <c r="BK112" s="28"/>
      <c r="BL112" s="28"/>
      <c r="BM112" s="28"/>
      <c r="BN112" s="28"/>
    </row>
    <row r="113" spans="2:66" x14ac:dyDescent="0.2">
      <c r="B113" s="3"/>
      <c r="C113" s="26"/>
      <c r="Z113" s="28"/>
      <c r="AB113" s="28">
        <v>22995</v>
      </c>
      <c r="AC113" s="26">
        <v>990</v>
      </c>
      <c r="AD113" s="26">
        <v>1.7838030681412771E-2</v>
      </c>
      <c r="AE113" s="26">
        <f t="shared" si="6"/>
        <v>17.659650374598645</v>
      </c>
      <c r="AH113" s="13"/>
      <c r="AI113" s="13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  <c r="BF113" s="28"/>
      <c r="BG113" s="28"/>
      <c r="BH113" s="28"/>
      <c r="BI113" s="28"/>
      <c r="BJ113" s="28"/>
      <c r="BK113" s="28"/>
      <c r="BL113" s="28"/>
      <c r="BM113" s="28"/>
      <c r="BN113" s="28"/>
    </row>
    <row r="114" spans="2:66" x14ac:dyDescent="0.2">
      <c r="B114" s="3"/>
      <c r="C114" s="26"/>
      <c r="Z114" s="28"/>
      <c r="AB114" s="28">
        <v>23026</v>
      </c>
      <c r="AC114" s="26">
        <v>1200</v>
      </c>
      <c r="AD114" s="26">
        <v>2.7210884353741499E-2</v>
      </c>
      <c r="AE114" s="26">
        <f t="shared" si="6"/>
        <v>32.653061224489797</v>
      </c>
      <c r="AH114" s="13"/>
      <c r="AI114" s="13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  <c r="BF114" s="28"/>
      <c r="BG114" s="28"/>
      <c r="BH114" s="28"/>
      <c r="BI114" s="28"/>
      <c r="BJ114" s="28"/>
      <c r="BK114" s="28"/>
      <c r="BL114" s="28"/>
      <c r="BM114" s="28"/>
      <c r="BN114" s="28"/>
    </row>
    <row r="115" spans="2:66" x14ac:dyDescent="0.2">
      <c r="B115" s="3"/>
      <c r="C115" s="26"/>
      <c r="Z115" s="28"/>
      <c r="AB115" s="28">
        <v>23057</v>
      </c>
      <c r="AC115" s="26">
        <v>1520</v>
      </c>
      <c r="AD115" s="26">
        <v>1.1479591836734694E-2</v>
      </c>
      <c r="AE115" s="26">
        <f t="shared" si="6"/>
        <v>17.448979591836736</v>
      </c>
      <c r="AH115" s="13"/>
      <c r="AI115" s="13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  <c r="BF115" s="28"/>
      <c r="BG115" s="28"/>
      <c r="BH115" s="28"/>
      <c r="BI115" s="28"/>
      <c r="BJ115" s="28"/>
      <c r="BK115" s="28"/>
      <c r="BL115" s="28"/>
      <c r="BM115" s="28"/>
      <c r="BN115" s="28"/>
    </row>
    <row r="116" spans="2:66" x14ac:dyDescent="0.2">
      <c r="B116" s="3"/>
      <c r="C116" s="26"/>
      <c r="Z116" s="28"/>
      <c r="AB116" s="28">
        <v>23085</v>
      </c>
      <c r="AC116" s="26">
        <v>1120</v>
      </c>
      <c r="AD116" s="26">
        <v>0.108843537414966</v>
      </c>
      <c r="AE116" s="26">
        <f t="shared" si="6"/>
        <v>121.90476190476191</v>
      </c>
      <c r="AH116" s="13"/>
      <c r="AI116" s="13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  <c r="BF116" s="28"/>
      <c r="BG116" s="28"/>
      <c r="BH116" s="28"/>
      <c r="BI116" s="28"/>
      <c r="BJ116" s="28"/>
      <c r="BK116" s="28"/>
      <c r="BL116" s="28"/>
      <c r="BM116" s="28"/>
      <c r="BN116" s="28"/>
    </row>
    <row r="117" spans="2:66" x14ac:dyDescent="0.2">
      <c r="B117" s="3"/>
      <c r="C117" s="26"/>
      <c r="Z117" s="28"/>
      <c r="AB117" s="28">
        <v>23116</v>
      </c>
      <c r="AC117" s="26">
        <v>2560</v>
      </c>
      <c r="AD117" s="26">
        <v>3.7414965986394558E-2</v>
      </c>
      <c r="AE117" s="26">
        <f t="shared" si="6"/>
        <v>95.782312925170061</v>
      </c>
      <c r="AH117" s="13"/>
      <c r="AI117" s="13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  <c r="BF117" s="28"/>
      <c r="BG117" s="28"/>
      <c r="BH117" s="28"/>
      <c r="BI117" s="28"/>
      <c r="BJ117" s="28"/>
      <c r="BK117" s="28"/>
      <c r="BL117" s="28"/>
      <c r="BM117" s="28"/>
      <c r="BN117" s="28"/>
    </row>
    <row r="118" spans="2:66" x14ac:dyDescent="0.2">
      <c r="B118" s="3"/>
      <c r="C118" s="26"/>
      <c r="Z118" s="28"/>
      <c r="AB118" s="28">
        <v>23146</v>
      </c>
      <c r="AC118" s="26">
        <v>2190</v>
      </c>
      <c r="AD118" s="26">
        <v>0.10756802721088435</v>
      </c>
      <c r="AE118" s="26">
        <f t="shared" si="6"/>
        <v>235.57397959183672</v>
      </c>
      <c r="AH118" s="13"/>
      <c r="AI118" s="13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  <c r="BF118" s="28"/>
      <c r="BG118" s="28"/>
      <c r="BH118" s="28"/>
      <c r="BI118" s="28"/>
      <c r="BJ118" s="28"/>
      <c r="BK118" s="28"/>
      <c r="BL118" s="28"/>
      <c r="BM118" s="28"/>
      <c r="BN118" s="28"/>
    </row>
    <row r="119" spans="2:66" x14ac:dyDescent="0.2">
      <c r="B119" s="3"/>
      <c r="C119" s="26"/>
      <c r="Z119" s="28"/>
      <c r="AB119" s="28">
        <v>23177</v>
      </c>
      <c r="AC119" s="26">
        <v>3430</v>
      </c>
      <c r="AD119" s="26">
        <v>0.28911564625850339</v>
      </c>
      <c r="AE119" s="26">
        <f t="shared" si="6"/>
        <v>991.66666666666663</v>
      </c>
      <c r="AH119" s="13"/>
      <c r="AI119" s="13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  <c r="BF119" s="28"/>
      <c r="BG119" s="28"/>
      <c r="BH119" s="28"/>
      <c r="BI119" s="28"/>
      <c r="BJ119" s="28"/>
      <c r="BK119" s="28"/>
      <c r="BL119" s="28"/>
      <c r="BM119" s="28"/>
      <c r="BN119" s="28"/>
    </row>
    <row r="120" spans="2:66" x14ac:dyDescent="0.2">
      <c r="B120" s="3"/>
      <c r="C120" s="26"/>
      <c r="Z120" s="28"/>
      <c r="AB120" s="28">
        <v>23207</v>
      </c>
      <c r="AC120" s="26">
        <v>2160</v>
      </c>
      <c r="AD120" s="26">
        <v>0.11989795918367346</v>
      </c>
      <c r="AE120" s="26">
        <f t="shared" si="6"/>
        <v>258.9795918367347</v>
      </c>
      <c r="AH120" s="13"/>
      <c r="AI120" s="13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  <c r="BF120" s="28"/>
      <c r="BG120" s="28"/>
      <c r="BH120" s="28"/>
      <c r="BI120" s="28"/>
      <c r="BJ120" s="28"/>
      <c r="BK120" s="28"/>
      <c r="BL120" s="28"/>
      <c r="BM120" s="28"/>
      <c r="BN120" s="28"/>
    </row>
    <row r="121" spans="2:66" x14ac:dyDescent="0.2">
      <c r="B121" s="3"/>
      <c r="C121" s="26"/>
      <c r="Z121" s="28"/>
      <c r="AB121" s="28">
        <v>23238</v>
      </c>
      <c r="AC121" s="26">
        <v>2180</v>
      </c>
      <c r="AD121" s="26">
        <v>9.6513605442176867E-2</v>
      </c>
      <c r="AE121" s="26">
        <f t="shared" si="6"/>
        <v>210.39965986394557</v>
      </c>
      <c r="AH121" s="13"/>
      <c r="AI121" s="13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  <c r="BF121" s="28"/>
      <c r="BG121" s="28"/>
      <c r="BH121" s="28"/>
      <c r="BI121" s="28"/>
      <c r="BJ121" s="28"/>
      <c r="BK121" s="28"/>
      <c r="BL121" s="28"/>
      <c r="BM121" s="28"/>
      <c r="BN121" s="28"/>
    </row>
    <row r="122" spans="2:66" x14ac:dyDescent="0.2">
      <c r="B122" s="3"/>
      <c r="C122" s="26"/>
      <c r="Z122" s="28"/>
      <c r="AB122" s="28">
        <v>23269</v>
      </c>
      <c r="AC122" s="26">
        <v>1580</v>
      </c>
      <c r="AD122" s="26">
        <v>0.14880952380952381</v>
      </c>
      <c r="AE122" s="26">
        <f t="shared" si="6"/>
        <v>235.11904761904762</v>
      </c>
      <c r="AH122" s="13"/>
      <c r="AI122" s="13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  <c r="BF122" s="28"/>
      <c r="BG122" s="28"/>
      <c r="BH122" s="28"/>
      <c r="BI122" s="28"/>
      <c r="BJ122" s="28"/>
      <c r="BK122" s="28"/>
      <c r="BL122" s="28"/>
      <c r="BM122" s="28"/>
      <c r="BN122" s="28"/>
    </row>
    <row r="123" spans="2:66" x14ac:dyDescent="0.2">
      <c r="B123" s="3"/>
      <c r="C123" s="26"/>
      <c r="Z123" s="28"/>
      <c r="AB123" s="28">
        <v>23299</v>
      </c>
      <c r="AC123" s="26">
        <v>1440</v>
      </c>
      <c r="AD123" s="26">
        <v>3.0612244897959183E-2</v>
      </c>
      <c r="AE123" s="26">
        <f t="shared" si="6"/>
        <v>44.08163265306122</v>
      </c>
      <c r="AH123" s="13"/>
      <c r="AI123" s="13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  <c r="BF123" s="28"/>
      <c r="BG123" s="28"/>
      <c r="BH123" s="28"/>
      <c r="BI123" s="28"/>
      <c r="BJ123" s="28"/>
      <c r="BK123" s="28"/>
      <c r="BL123" s="28"/>
      <c r="BM123" s="28"/>
      <c r="BN123" s="28"/>
    </row>
    <row r="124" spans="2:66" x14ac:dyDescent="0.2">
      <c r="B124" s="3"/>
      <c r="C124" s="26"/>
      <c r="Z124" s="28"/>
      <c r="AB124" s="28">
        <v>23330</v>
      </c>
      <c r="AC124" s="26">
        <v>1110</v>
      </c>
      <c r="AD124" s="26">
        <v>8.5034013605442185E-3</v>
      </c>
      <c r="AE124" s="26">
        <f t="shared" si="6"/>
        <v>9.4387755102040831</v>
      </c>
      <c r="AH124" s="13"/>
      <c r="AI124" s="13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  <c r="BF124" s="28"/>
      <c r="BG124" s="28"/>
      <c r="BH124" s="28"/>
      <c r="BI124" s="28"/>
      <c r="BJ124" s="28"/>
      <c r="BK124" s="28"/>
      <c r="BL124" s="28"/>
      <c r="BM124" s="28"/>
      <c r="BN124" s="28"/>
    </row>
    <row r="125" spans="2:66" x14ac:dyDescent="0.2">
      <c r="B125" s="3"/>
      <c r="C125" s="26"/>
      <c r="Z125" s="28"/>
      <c r="AB125" s="28">
        <v>23360</v>
      </c>
      <c r="AC125" s="26">
        <v>1960</v>
      </c>
      <c r="AD125" s="26">
        <v>1.4030612244897961E-2</v>
      </c>
      <c r="AE125" s="26">
        <f t="shared" si="6"/>
        <v>27.500000000000004</v>
      </c>
      <c r="AH125" s="13"/>
      <c r="AI125" s="13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28"/>
      <c r="BF125" s="28"/>
      <c r="BG125" s="28"/>
      <c r="BH125" s="28"/>
      <c r="BI125" s="28"/>
      <c r="BJ125" s="28"/>
      <c r="BK125" s="28"/>
      <c r="BL125" s="28"/>
      <c r="BM125" s="28"/>
      <c r="BN125" s="28"/>
    </row>
    <row r="126" spans="2:66" x14ac:dyDescent="0.2">
      <c r="B126" s="3"/>
      <c r="C126" s="26"/>
      <c r="Z126" s="28"/>
      <c r="AB126" s="28">
        <v>23391</v>
      </c>
      <c r="AC126" s="26">
        <v>2330</v>
      </c>
      <c r="AD126" s="26">
        <v>7.7720207253886009E-3</v>
      </c>
      <c r="AE126" s="26">
        <f t="shared" si="6"/>
        <v>18.108808290155441</v>
      </c>
      <c r="AH126" s="13"/>
      <c r="AI126" s="13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  <c r="BF126" s="28"/>
      <c r="BG126" s="28"/>
      <c r="BH126" s="28"/>
      <c r="BI126" s="28"/>
      <c r="BJ126" s="28"/>
      <c r="BK126" s="28"/>
      <c r="BL126" s="28"/>
      <c r="BM126" s="28"/>
      <c r="BN126" s="28"/>
    </row>
    <row r="127" spans="2:66" x14ac:dyDescent="0.2">
      <c r="B127" s="3"/>
      <c r="C127" s="26"/>
      <c r="Z127" s="28"/>
      <c r="AB127" s="28">
        <v>23422</v>
      </c>
      <c r="AC127" s="26">
        <v>2630</v>
      </c>
      <c r="AD127" s="26">
        <v>2.8127313101406367E-2</v>
      </c>
      <c r="AE127" s="26">
        <f t="shared" si="6"/>
        <v>73.974833456698747</v>
      </c>
      <c r="AH127" s="13"/>
      <c r="AI127" s="13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  <c r="BF127" s="28"/>
      <c r="BG127" s="28"/>
      <c r="BH127" s="28"/>
      <c r="BI127" s="28"/>
      <c r="BJ127" s="28"/>
      <c r="BK127" s="28"/>
      <c r="BL127" s="28"/>
      <c r="BM127" s="28"/>
      <c r="BN127" s="28"/>
    </row>
    <row r="128" spans="2:66" x14ac:dyDescent="0.2">
      <c r="B128" s="3"/>
      <c r="C128" s="26"/>
      <c r="Z128" s="28"/>
      <c r="AB128" s="28">
        <v>23451</v>
      </c>
      <c r="AC128" s="26">
        <v>2190</v>
      </c>
      <c r="AD128" s="26">
        <v>4.7742413027387125E-2</v>
      </c>
      <c r="AE128" s="26">
        <f t="shared" si="6"/>
        <v>104.5558845299778</v>
      </c>
      <c r="AH128" s="13"/>
      <c r="AI128" s="13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28"/>
      <c r="BE128" s="28"/>
      <c r="BF128" s="28"/>
      <c r="BG128" s="28"/>
      <c r="BH128" s="28"/>
      <c r="BI128" s="28"/>
      <c r="BJ128" s="28"/>
      <c r="BK128" s="28"/>
      <c r="BL128" s="28"/>
      <c r="BM128" s="28"/>
      <c r="BN128" s="28"/>
    </row>
    <row r="129" spans="2:66" x14ac:dyDescent="0.2">
      <c r="B129" s="3"/>
      <c r="C129" s="26"/>
      <c r="Z129" s="28"/>
      <c r="AB129" s="28">
        <v>23482</v>
      </c>
      <c r="AC129" s="26">
        <v>2860</v>
      </c>
      <c r="AD129" s="26">
        <v>9.4004441154700219E-2</v>
      </c>
      <c r="AE129" s="26">
        <f t="shared" si="6"/>
        <v>268.85270170244263</v>
      </c>
      <c r="AH129" s="13"/>
      <c r="AI129" s="13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  <c r="BF129" s="28"/>
      <c r="BG129" s="28"/>
      <c r="BH129" s="28"/>
      <c r="BI129" s="28"/>
      <c r="BJ129" s="28"/>
      <c r="BK129" s="28"/>
      <c r="BL129" s="28"/>
      <c r="BM129" s="28"/>
      <c r="BN129" s="28"/>
    </row>
    <row r="130" spans="2:66" x14ac:dyDescent="0.2">
      <c r="B130" s="3"/>
      <c r="C130" s="26"/>
      <c r="Z130" s="28"/>
      <c r="AB130" s="28">
        <v>23512</v>
      </c>
      <c r="AC130" s="26">
        <v>1980</v>
      </c>
      <c r="AD130" s="26">
        <v>0.10066617320503332</v>
      </c>
      <c r="AE130" s="26">
        <f t="shared" ref="AE130:AE193" si="7">AC130*AD130</f>
        <v>199.31902294596597</v>
      </c>
      <c r="AH130" s="13"/>
      <c r="AI130" s="13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  <c r="BF130" s="28"/>
      <c r="BG130" s="28"/>
      <c r="BH130" s="28"/>
      <c r="BI130" s="28"/>
      <c r="BJ130" s="28"/>
      <c r="BK130" s="28"/>
      <c r="BL130" s="28"/>
      <c r="BM130" s="28"/>
      <c r="BN130" s="28"/>
    </row>
    <row r="131" spans="2:66" x14ac:dyDescent="0.2">
      <c r="B131" s="3"/>
      <c r="C131" s="26"/>
      <c r="Z131" s="28"/>
      <c r="AB131" s="28">
        <v>23543</v>
      </c>
      <c r="AC131" s="26">
        <v>1830</v>
      </c>
      <c r="AD131" s="26">
        <v>0.31680236861584016</v>
      </c>
      <c r="AE131" s="26">
        <f t="shared" si="7"/>
        <v>579.74833456698752</v>
      </c>
      <c r="AH131" s="13"/>
      <c r="AI131" s="13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  <c r="BF131" s="28"/>
      <c r="BG131" s="28"/>
      <c r="BH131" s="28"/>
      <c r="BI131" s="28"/>
      <c r="BJ131" s="28"/>
      <c r="BK131" s="28"/>
      <c r="BL131" s="28"/>
      <c r="BM131" s="28"/>
      <c r="BN131" s="28"/>
    </row>
    <row r="132" spans="2:66" x14ac:dyDescent="0.2">
      <c r="B132" s="3"/>
      <c r="C132" s="26"/>
      <c r="Z132" s="28"/>
      <c r="AB132" s="28">
        <v>23573</v>
      </c>
      <c r="AC132" s="26">
        <v>1990</v>
      </c>
      <c r="AD132" s="26">
        <v>0.11769059955588454</v>
      </c>
      <c r="AE132" s="26">
        <f t="shared" si="7"/>
        <v>234.20429311621024</v>
      </c>
      <c r="AH132" s="13"/>
      <c r="AI132" s="13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  <c r="BF132" s="28"/>
      <c r="BG132" s="28"/>
      <c r="BH132" s="28"/>
      <c r="BI132" s="28"/>
      <c r="BJ132" s="28"/>
      <c r="BK132" s="28"/>
      <c r="BL132" s="28"/>
      <c r="BM132" s="28"/>
      <c r="BN132" s="28"/>
    </row>
    <row r="133" spans="2:66" x14ac:dyDescent="0.2">
      <c r="B133" s="3"/>
      <c r="C133" s="26"/>
      <c r="Z133" s="28"/>
      <c r="AB133" s="28">
        <v>23604</v>
      </c>
      <c r="AC133" s="26">
        <v>1090</v>
      </c>
      <c r="AD133" s="26">
        <v>0.13360473723168023</v>
      </c>
      <c r="AE133" s="26">
        <f t="shared" si="7"/>
        <v>145.62916358253145</v>
      </c>
      <c r="AH133" s="13"/>
      <c r="AI133" s="13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  <c r="BF133" s="28"/>
      <c r="BG133" s="28"/>
      <c r="BH133" s="28"/>
      <c r="BI133" s="28"/>
      <c r="BJ133" s="28"/>
      <c r="BK133" s="28"/>
      <c r="BL133" s="28"/>
      <c r="BM133" s="28"/>
      <c r="BN133" s="28"/>
    </row>
    <row r="134" spans="2:66" x14ac:dyDescent="0.2">
      <c r="B134" s="3"/>
      <c r="C134" s="26"/>
      <c r="Z134" s="28"/>
      <c r="AB134" s="28">
        <v>23635</v>
      </c>
      <c r="AC134" s="26">
        <v>880</v>
      </c>
      <c r="AD134" s="26">
        <v>0.10917838638045893</v>
      </c>
      <c r="AE134" s="26">
        <f t="shared" si="7"/>
        <v>96.076980014803866</v>
      </c>
      <c r="AH134" s="13"/>
      <c r="AI134" s="13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  <c r="BF134" s="28"/>
      <c r="BG134" s="28"/>
      <c r="BH134" s="28"/>
      <c r="BI134" s="28"/>
      <c r="BJ134" s="28"/>
      <c r="BK134" s="28"/>
      <c r="BL134" s="28"/>
      <c r="BM134" s="28"/>
      <c r="BN134" s="28"/>
    </row>
    <row r="135" spans="2:66" x14ac:dyDescent="0.2">
      <c r="B135" s="3"/>
      <c r="C135" s="26"/>
      <c r="Z135" s="28"/>
      <c r="AB135" s="28">
        <v>23665</v>
      </c>
      <c r="AC135" s="26">
        <v>890</v>
      </c>
      <c r="AD135" s="26">
        <v>1.3693560325684678E-2</v>
      </c>
      <c r="AE135" s="26">
        <f t="shared" si="7"/>
        <v>12.187268689859364</v>
      </c>
      <c r="AH135" s="13"/>
      <c r="AI135" s="13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  <c r="BF135" s="28"/>
      <c r="BG135" s="28"/>
      <c r="BH135" s="28"/>
      <c r="BI135" s="28"/>
      <c r="BJ135" s="28"/>
      <c r="BK135" s="28"/>
      <c r="BL135" s="28"/>
      <c r="BM135" s="28"/>
      <c r="BN135" s="28"/>
    </row>
    <row r="136" spans="2:66" x14ac:dyDescent="0.2">
      <c r="B136" s="3"/>
      <c r="C136" s="26"/>
      <c r="Z136" s="28"/>
      <c r="AB136" s="28">
        <v>23696</v>
      </c>
      <c r="AC136" s="26">
        <v>570</v>
      </c>
      <c r="AD136" s="26">
        <v>1.1843079200592155E-2</v>
      </c>
      <c r="AE136" s="26">
        <f t="shared" si="7"/>
        <v>6.750555144337528</v>
      </c>
      <c r="AH136" s="13"/>
      <c r="AI136" s="13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  <c r="BF136" s="28"/>
      <c r="BG136" s="28"/>
      <c r="BH136" s="28"/>
      <c r="BI136" s="28"/>
      <c r="BJ136" s="28"/>
      <c r="BK136" s="28"/>
      <c r="BL136" s="28"/>
      <c r="BM136" s="28"/>
      <c r="BN136" s="28"/>
    </row>
    <row r="137" spans="2:66" x14ac:dyDescent="0.2">
      <c r="B137" s="3"/>
      <c r="C137" s="26"/>
      <c r="Z137" s="28"/>
      <c r="AB137" s="28">
        <v>23726</v>
      </c>
      <c r="AC137" s="26">
        <v>420</v>
      </c>
      <c r="AD137" s="26">
        <v>1.8874907475943746E-2</v>
      </c>
      <c r="AE137" s="26">
        <f t="shared" si="7"/>
        <v>7.9274611398963737</v>
      </c>
      <c r="AH137" s="13"/>
      <c r="AI137" s="13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  <c r="BF137" s="28"/>
      <c r="BG137" s="28"/>
      <c r="BH137" s="28"/>
      <c r="BI137" s="28"/>
      <c r="BJ137" s="28"/>
      <c r="BK137" s="28"/>
      <c r="BL137" s="28"/>
      <c r="BM137" s="28"/>
      <c r="BN137" s="28"/>
    </row>
    <row r="138" spans="2:66" x14ac:dyDescent="0.2">
      <c r="B138" s="3"/>
      <c r="C138" s="26"/>
      <c r="Z138" s="28"/>
      <c r="AB138" s="28">
        <v>23757</v>
      </c>
      <c r="AC138" s="26">
        <v>670</v>
      </c>
      <c r="AD138" s="26">
        <v>8.2264698766029536E-3</v>
      </c>
      <c r="AE138" s="26">
        <f t="shared" si="7"/>
        <v>5.5117348173239789</v>
      </c>
      <c r="AH138" s="13"/>
      <c r="AI138" s="13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  <c r="BF138" s="28"/>
      <c r="BG138" s="28"/>
      <c r="BH138" s="28"/>
      <c r="BI138" s="28"/>
      <c r="BJ138" s="28"/>
      <c r="BK138" s="28"/>
      <c r="BL138" s="28"/>
      <c r="BM138" s="28"/>
      <c r="BN138" s="28"/>
    </row>
    <row r="139" spans="2:66" x14ac:dyDescent="0.2">
      <c r="B139" s="3"/>
      <c r="C139" s="26"/>
      <c r="Z139" s="28"/>
      <c r="AB139" s="28">
        <v>23788</v>
      </c>
      <c r="AC139" s="26">
        <v>1110</v>
      </c>
      <c r="AD139" s="26">
        <v>7.4038228889426572E-2</v>
      </c>
      <c r="AE139" s="26">
        <f t="shared" si="7"/>
        <v>82.1824340672635</v>
      </c>
      <c r="AH139" s="13"/>
      <c r="AI139" s="13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  <c r="BF139" s="28"/>
      <c r="BG139" s="28"/>
      <c r="BH139" s="28"/>
      <c r="BI139" s="28"/>
      <c r="BJ139" s="28"/>
      <c r="BK139" s="28"/>
      <c r="BL139" s="28"/>
      <c r="BM139" s="28"/>
      <c r="BN139" s="28"/>
    </row>
    <row r="140" spans="2:66" x14ac:dyDescent="0.2">
      <c r="B140" s="3"/>
      <c r="C140" s="26"/>
      <c r="Z140" s="28"/>
      <c r="AB140" s="28">
        <v>23816</v>
      </c>
      <c r="AC140" s="26">
        <v>545</v>
      </c>
      <c r="AD140" s="26">
        <v>3.6051294459230582E-2</v>
      </c>
      <c r="AE140" s="26">
        <f t="shared" si="7"/>
        <v>19.647955480280668</v>
      </c>
      <c r="AH140" s="13"/>
      <c r="AI140" s="13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8"/>
      <c r="BE140" s="28"/>
      <c r="BF140" s="28"/>
      <c r="BG140" s="28"/>
      <c r="BH140" s="28"/>
      <c r="BI140" s="28"/>
      <c r="BJ140" s="28"/>
      <c r="BK140" s="28"/>
      <c r="BL140" s="28"/>
      <c r="BM140" s="28"/>
      <c r="BN140" s="28"/>
    </row>
    <row r="141" spans="2:66" x14ac:dyDescent="0.2">
      <c r="B141" s="3"/>
      <c r="C141" s="26"/>
      <c r="Z141" s="28"/>
      <c r="AB141" s="28">
        <v>23847</v>
      </c>
      <c r="AC141" s="26">
        <v>615</v>
      </c>
      <c r="AD141" s="26">
        <v>8.9281393660779099E-2</v>
      </c>
      <c r="AE141" s="26">
        <f t="shared" si="7"/>
        <v>54.908057101379143</v>
      </c>
      <c r="AH141" s="13"/>
      <c r="AI141" s="13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  <c r="BA141" s="28"/>
      <c r="BB141" s="28"/>
      <c r="BC141" s="28"/>
      <c r="BD141" s="28"/>
      <c r="BE141" s="28"/>
      <c r="BF141" s="28"/>
      <c r="BG141" s="28"/>
      <c r="BH141" s="28"/>
      <c r="BI141" s="28"/>
      <c r="BJ141" s="28"/>
      <c r="BK141" s="28"/>
      <c r="BL141" s="28"/>
      <c r="BM141" s="28"/>
      <c r="BN141" s="28"/>
    </row>
    <row r="142" spans="2:66" x14ac:dyDescent="0.2">
      <c r="B142" s="3"/>
      <c r="C142" s="26"/>
      <c r="Z142" s="28"/>
      <c r="AB142" s="28">
        <v>23877</v>
      </c>
      <c r="AC142" s="26">
        <v>855</v>
      </c>
      <c r="AD142" s="26">
        <v>0.15170578272441326</v>
      </c>
      <c r="AE142" s="26">
        <f t="shared" si="7"/>
        <v>129.70844422937333</v>
      </c>
      <c r="AH142" s="13"/>
      <c r="AI142" s="13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  <c r="AY142" s="28"/>
      <c r="AZ142" s="28"/>
      <c r="BA142" s="28"/>
      <c r="BB142" s="28"/>
      <c r="BC142" s="28"/>
      <c r="BD142" s="28"/>
      <c r="BE142" s="28"/>
      <c r="BF142" s="28"/>
      <c r="BG142" s="28"/>
      <c r="BH142" s="28"/>
      <c r="BI142" s="28"/>
      <c r="BJ142" s="28"/>
      <c r="BK142" s="28"/>
      <c r="BL142" s="28"/>
      <c r="BM142" s="28"/>
      <c r="BN142" s="28"/>
    </row>
    <row r="143" spans="2:66" x14ac:dyDescent="0.2">
      <c r="B143" s="3"/>
      <c r="C143" s="26"/>
      <c r="Z143" s="28"/>
      <c r="AB143" s="28">
        <v>23908</v>
      </c>
      <c r="AC143" s="26">
        <v>660</v>
      </c>
      <c r="AD143" s="26">
        <v>0.259133801112993</v>
      </c>
      <c r="AE143" s="26">
        <f t="shared" si="7"/>
        <v>171.02830873457538</v>
      </c>
      <c r="AH143" s="13"/>
      <c r="AI143" s="13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  <c r="AX143" s="28"/>
      <c r="AY143" s="28"/>
      <c r="AZ143" s="28"/>
      <c r="BA143" s="28"/>
      <c r="BB143" s="28"/>
      <c r="BC143" s="28"/>
      <c r="BD143" s="28"/>
      <c r="BE143" s="28"/>
      <c r="BF143" s="28"/>
      <c r="BG143" s="28"/>
      <c r="BH143" s="28"/>
      <c r="BI143" s="28"/>
      <c r="BJ143" s="28"/>
      <c r="BK143" s="28"/>
      <c r="BL143" s="28"/>
      <c r="BM143" s="28"/>
      <c r="BN143" s="28"/>
    </row>
    <row r="144" spans="2:66" x14ac:dyDescent="0.2">
      <c r="B144" s="3"/>
      <c r="C144" s="26"/>
      <c r="Z144" s="28"/>
      <c r="AB144" s="28">
        <v>23938</v>
      </c>
      <c r="AC144" s="26">
        <v>970</v>
      </c>
      <c r="AD144" s="26">
        <v>0.10234696346479556</v>
      </c>
      <c r="AE144" s="26">
        <f t="shared" si="7"/>
        <v>99.276554560851693</v>
      </c>
      <c r="AH144" s="13"/>
      <c r="AI144" s="13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  <c r="BA144" s="28"/>
      <c r="BB144" s="28"/>
      <c r="BC144" s="28"/>
      <c r="BD144" s="28"/>
      <c r="BE144" s="28"/>
      <c r="BF144" s="28"/>
      <c r="BG144" s="28"/>
      <c r="BH144" s="28"/>
      <c r="BI144" s="28"/>
      <c r="BJ144" s="28"/>
      <c r="BK144" s="28"/>
      <c r="BL144" s="28"/>
      <c r="BM144" s="28"/>
      <c r="BN144" s="28"/>
    </row>
    <row r="145" spans="2:66" x14ac:dyDescent="0.2">
      <c r="B145" s="3"/>
      <c r="C145" s="26"/>
      <c r="Z145" s="28"/>
      <c r="AB145" s="28">
        <v>23969</v>
      </c>
      <c r="AC145" s="26">
        <v>910</v>
      </c>
      <c r="AD145" s="26">
        <v>5.2504234212436489E-2</v>
      </c>
      <c r="AE145" s="26">
        <f t="shared" si="7"/>
        <v>47.778853133317206</v>
      </c>
      <c r="AH145" s="13"/>
      <c r="AI145" s="13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8"/>
      <c r="BA145" s="28"/>
      <c r="BB145" s="28"/>
      <c r="BC145" s="28"/>
      <c r="BD145" s="28"/>
      <c r="BE145" s="28"/>
      <c r="BF145" s="28"/>
      <c r="BG145" s="28"/>
      <c r="BH145" s="28"/>
      <c r="BI145" s="28"/>
      <c r="BJ145" s="28"/>
      <c r="BK145" s="28"/>
      <c r="BL145" s="28"/>
      <c r="BM145" s="28"/>
      <c r="BN145" s="28"/>
    </row>
    <row r="146" spans="2:66" x14ac:dyDescent="0.2">
      <c r="B146" s="3"/>
      <c r="C146" s="26"/>
      <c r="Z146" s="28"/>
      <c r="AB146" s="28">
        <v>24000</v>
      </c>
      <c r="AC146" s="26">
        <v>300</v>
      </c>
      <c r="AD146" s="26">
        <v>0.16356157754657633</v>
      </c>
      <c r="AE146" s="26">
        <f t="shared" si="7"/>
        <v>49.068473263972898</v>
      </c>
      <c r="AH146" s="13"/>
      <c r="AI146" s="13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  <c r="BA146" s="28"/>
      <c r="BB146" s="28"/>
      <c r="BC146" s="28"/>
      <c r="BD146" s="28"/>
      <c r="BE146" s="28"/>
      <c r="BF146" s="28"/>
      <c r="BG146" s="28"/>
      <c r="BH146" s="28"/>
      <c r="BI146" s="28"/>
      <c r="BJ146" s="28"/>
      <c r="BK146" s="28"/>
      <c r="BL146" s="28"/>
      <c r="BM146" s="28"/>
      <c r="BN146" s="28"/>
    </row>
    <row r="147" spans="2:66" x14ac:dyDescent="0.2">
      <c r="B147" s="3"/>
      <c r="C147" s="26"/>
      <c r="Z147" s="28"/>
      <c r="AB147" s="28">
        <v>24030</v>
      </c>
      <c r="AC147" s="26">
        <v>312.17659621305523</v>
      </c>
      <c r="AD147" s="26">
        <v>9.9201548511976771E-3</v>
      </c>
      <c r="AE147" s="26">
        <f t="shared" si="7"/>
        <v>3.0968401753533183</v>
      </c>
      <c r="AH147" s="13"/>
      <c r="AI147" s="13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  <c r="BA147" s="28"/>
      <c r="BB147" s="28"/>
      <c r="BC147" s="28"/>
      <c r="BD147" s="28"/>
      <c r="BE147" s="28"/>
      <c r="BF147" s="28"/>
      <c r="BG147" s="28"/>
      <c r="BH147" s="28"/>
      <c r="BI147" s="28"/>
      <c r="BJ147" s="28"/>
      <c r="BK147" s="28"/>
      <c r="BL147" s="28"/>
      <c r="BM147" s="28"/>
      <c r="BN147" s="28"/>
    </row>
    <row r="148" spans="2:66" x14ac:dyDescent="0.2">
      <c r="B148" s="3"/>
      <c r="C148" s="26"/>
      <c r="Z148" s="28"/>
      <c r="AB148" s="28">
        <v>24061</v>
      </c>
      <c r="AC148" s="26">
        <v>330</v>
      </c>
      <c r="AD148" s="26">
        <v>2.0324219695136706E-2</v>
      </c>
      <c r="AE148" s="26">
        <f t="shared" si="7"/>
        <v>6.7069924993951133</v>
      </c>
      <c r="AH148" s="13"/>
      <c r="AI148" s="13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8"/>
      <c r="AZ148" s="28"/>
      <c r="BA148" s="28"/>
      <c r="BB148" s="28"/>
      <c r="BC148" s="28"/>
      <c r="BD148" s="28"/>
      <c r="BE148" s="28"/>
      <c r="BF148" s="28"/>
      <c r="BG148" s="28"/>
      <c r="BH148" s="28"/>
      <c r="BI148" s="28"/>
      <c r="BJ148" s="28"/>
      <c r="BK148" s="28"/>
      <c r="BL148" s="28"/>
      <c r="BM148" s="28"/>
      <c r="BN148" s="28"/>
    </row>
    <row r="149" spans="2:66" x14ac:dyDescent="0.2">
      <c r="B149" s="3"/>
      <c r="C149" s="26"/>
      <c r="Z149" s="28"/>
      <c r="AB149" s="28">
        <v>24091</v>
      </c>
      <c r="AC149" s="26">
        <v>260</v>
      </c>
      <c r="AD149" s="26">
        <v>3.2905879506411814E-2</v>
      </c>
      <c r="AE149" s="26">
        <f t="shared" si="7"/>
        <v>8.5555286716670711</v>
      </c>
      <c r="AH149" s="13"/>
      <c r="AI149" s="13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28"/>
      <c r="BE149" s="28"/>
      <c r="BF149" s="28"/>
      <c r="BG149" s="28"/>
      <c r="BH149" s="28"/>
      <c r="BI149" s="28"/>
      <c r="BJ149" s="28"/>
      <c r="BK149" s="28"/>
      <c r="BL149" s="28"/>
      <c r="BM149" s="28"/>
      <c r="BN149" s="28"/>
    </row>
    <row r="150" spans="2:66" x14ac:dyDescent="0.2">
      <c r="B150" s="3"/>
      <c r="C150" s="26"/>
      <c r="Z150" s="28"/>
      <c r="AB150" s="28">
        <v>24122</v>
      </c>
      <c r="AC150" s="26">
        <v>365</v>
      </c>
      <c r="AD150" s="26">
        <v>3.2994923857868022E-2</v>
      </c>
      <c r="AE150" s="26">
        <f t="shared" si="7"/>
        <v>12.043147208121828</v>
      </c>
      <c r="AH150" s="13"/>
      <c r="AI150" s="13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  <c r="BF150" s="28"/>
      <c r="BG150" s="28"/>
      <c r="BH150" s="28"/>
      <c r="BI150" s="28"/>
      <c r="BJ150" s="28"/>
      <c r="BK150" s="28"/>
      <c r="BL150" s="28"/>
      <c r="BM150" s="28"/>
      <c r="BN150" s="28"/>
    </row>
    <row r="151" spans="2:66" x14ac:dyDescent="0.2">
      <c r="B151" s="3"/>
      <c r="C151" s="26"/>
      <c r="Z151" s="28"/>
      <c r="AB151" s="28">
        <v>24153</v>
      </c>
      <c r="AC151" s="26">
        <v>220</v>
      </c>
      <c r="AD151" s="26">
        <v>5.5837563451776658E-2</v>
      </c>
      <c r="AE151" s="26">
        <f t="shared" si="7"/>
        <v>12.284263959390865</v>
      </c>
      <c r="AH151" s="13"/>
      <c r="AI151" s="13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  <c r="BF151" s="28"/>
      <c r="BG151" s="28"/>
      <c r="BH151" s="28"/>
      <c r="BI151" s="28"/>
      <c r="BJ151" s="28"/>
      <c r="BK151" s="28"/>
      <c r="BL151" s="28"/>
      <c r="BM151" s="28"/>
      <c r="BN151" s="28"/>
    </row>
    <row r="152" spans="2:66" x14ac:dyDescent="0.2">
      <c r="B152" s="3"/>
      <c r="C152" s="26"/>
      <c r="Z152" s="28"/>
      <c r="AB152" s="28">
        <v>24181</v>
      </c>
      <c r="AC152" s="26">
        <v>655</v>
      </c>
      <c r="AD152" s="26">
        <v>3.553299492385787E-2</v>
      </c>
      <c r="AE152" s="26">
        <f t="shared" si="7"/>
        <v>23.274111675126907</v>
      </c>
      <c r="AH152" s="13"/>
      <c r="AI152" s="13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  <c r="BA152" s="28"/>
      <c r="BB152" s="28"/>
      <c r="BC152" s="28"/>
      <c r="BD152" s="28"/>
      <c r="BE152" s="28"/>
      <c r="BF152" s="28"/>
      <c r="BG152" s="28"/>
      <c r="BH152" s="28"/>
      <c r="BI152" s="28"/>
      <c r="BJ152" s="28"/>
      <c r="BK152" s="28"/>
      <c r="BL152" s="28"/>
      <c r="BM152" s="28"/>
      <c r="BN152" s="28"/>
    </row>
    <row r="153" spans="2:66" x14ac:dyDescent="0.2">
      <c r="B153" s="3"/>
      <c r="C153" s="26"/>
      <c r="Z153" s="28"/>
      <c r="AB153" s="28">
        <v>24212</v>
      </c>
      <c r="AC153" s="26">
        <v>965</v>
      </c>
      <c r="AD153" s="26">
        <v>3.3502538071065992E-2</v>
      </c>
      <c r="AE153" s="26">
        <f t="shared" si="7"/>
        <v>32.329949238578685</v>
      </c>
      <c r="AH153" s="13"/>
      <c r="AI153" s="13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  <c r="BA153" s="28"/>
      <c r="BB153" s="28"/>
      <c r="BC153" s="28"/>
      <c r="BD153" s="28"/>
      <c r="BE153" s="28"/>
      <c r="BF153" s="28"/>
      <c r="BG153" s="28"/>
      <c r="BH153" s="28"/>
      <c r="BI153" s="28"/>
      <c r="BJ153" s="28"/>
      <c r="BK153" s="28"/>
      <c r="BL153" s="28"/>
      <c r="BM153" s="28"/>
      <c r="BN153" s="28"/>
    </row>
    <row r="154" spans="2:66" x14ac:dyDescent="0.2">
      <c r="B154" s="3"/>
      <c r="C154" s="26"/>
      <c r="Z154" s="28"/>
      <c r="AB154" s="28">
        <v>24242</v>
      </c>
      <c r="AC154" s="26">
        <v>1010</v>
      </c>
      <c r="AD154" s="26">
        <v>8.832487309644671E-2</v>
      </c>
      <c r="AE154" s="26">
        <f t="shared" si="7"/>
        <v>89.208121827411176</v>
      </c>
      <c r="AH154" s="13"/>
      <c r="AI154" s="13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  <c r="BA154" s="28"/>
      <c r="BB154" s="28"/>
      <c r="BC154" s="28"/>
      <c r="BD154" s="28"/>
      <c r="BE154" s="28"/>
      <c r="BF154" s="28"/>
      <c r="BG154" s="28"/>
      <c r="BH154" s="28"/>
      <c r="BI154" s="28"/>
      <c r="BJ154" s="28"/>
      <c r="BK154" s="28"/>
      <c r="BL154" s="28"/>
      <c r="BM154" s="28"/>
      <c r="BN154" s="28"/>
    </row>
    <row r="155" spans="2:66" x14ac:dyDescent="0.2">
      <c r="B155" s="3"/>
      <c r="C155" s="26"/>
      <c r="Z155" s="28"/>
      <c r="AB155" s="28">
        <v>24273</v>
      </c>
      <c r="AC155" s="26">
        <v>550</v>
      </c>
      <c r="AD155" s="26">
        <v>0.24771573604060915</v>
      </c>
      <c r="AE155" s="26">
        <f t="shared" si="7"/>
        <v>136.24365482233503</v>
      </c>
      <c r="AH155" s="13"/>
      <c r="AI155" s="13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  <c r="BA155" s="28"/>
      <c r="BB155" s="28"/>
      <c r="BC155" s="28"/>
      <c r="BD155" s="28"/>
      <c r="BE155" s="28"/>
      <c r="BF155" s="28"/>
      <c r="BG155" s="28"/>
      <c r="BH155" s="28"/>
      <c r="BI155" s="28"/>
      <c r="BJ155" s="28"/>
      <c r="BK155" s="28"/>
      <c r="BL155" s="28"/>
      <c r="BM155" s="28"/>
      <c r="BN155" s="28"/>
    </row>
    <row r="156" spans="2:66" x14ac:dyDescent="0.2">
      <c r="B156" s="3"/>
      <c r="C156" s="26"/>
      <c r="Z156" s="28"/>
      <c r="AB156" s="28">
        <v>24303</v>
      </c>
      <c r="AC156" s="26">
        <v>385</v>
      </c>
      <c r="AD156" s="26">
        <v>0.13350253807106599</v>
      </c>
      <c r="AE156" s="26">
        <f t="shared" si="7"/>
        <v>51.398477157360404</v>
      </c>
      <c r="AH156" s="13"/>
      <c r="AI156" s="13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  <c r="BF156" s="28"/>
      <c r="BG156" s="28"/>
      <c r="BH156" s="28"/>
      <c r="BI156" s="28"/>
      <c r="BJ156" s="28"/>
      <c r="BK156" s="28"/>
      <c r="BL156" s="28"/>
      <c r="BM156" s="28"/>
      <c r="BN156" s="28"/>
    </row>
    <row r="157" spans="2:66" x14ac:dyDescent="0.2">
      <c r="B157" s="3"/>
      <c r="C157" s="26"/>
      <c r="Z157" s="28"/>
      <c r="AB157" s="28">
        <v>24334</v>
      </c>
      <c r="AC157" s="26">
        <v>380</v>
      </c>
      <c r="AD157" s="26">
        <v>0.19441624365482235</v>
      </c>
      <c r="AE157" s="26">
        <f t="shared" si="7"/>
        <v>73.878172588832498</v>
      </c>
      <c r="AH157" s="13"/>
      <c r="AI157" s="13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28"/>
      <c r="BE157" s="28"/>
      <c r="BF157" s="28"/>
      <c r="BG157" s="28"/>
      <c r="BH157" s="28"/>
      <c r="BI157" s="28"/>
      <c r="BJ157" s="28"/>
      <c r="BK157" s="28"/>
      <c r="BL157" s="28"/>
      <c r="BM157" s="28"/>
      <c r="BN157" s="28"/>
    </row>
    <row r="158" spans="2:66" x14ac:dyDescent="0.2">
      <c r="B158" s="3"/>
      <c r="C158" s="26"/>
      <c r="Z158" s="28"/>
      <c r="AB158" s="28">
        <v>24365</v>
      </c>
      <c r="AC158" s="26">
        <v>310</v>
      </c>
      <c r="AD158" s="26">
        <v>0.10710659898477157</v>
      </c>
      <c r="AE158" s="26">
        <f t="shared" si="7"/>
        <v>33.203045685279186</v>
      </c>
      <c r="AH158" s="13"/>
      <c r="AI158" s="13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28"/>
      <c r="BE158" s="28"/>
      <c r="BF158" s="28"/>
      <c r="BG158" s="28"/>
      <c r="BH158" s="28"/>
      <c r="BI158" s="28"/>
      <c r="BJ158" s="28"/>
      <c r="BK158" s="28"/>
      <c r="BL158" s="28"/>
      <c r="BM158" s="28"/>
      <c r="BN158" s="28"/>
    </row>
    <row r="159" spans="2:66" x14ac:dyDescent="0.2">
      <c r="B159" s="3"/>
      <c r="C159" s="26"/>
      <c r="Z159" s="28"/>
      <c r="AB159" s="28">
        <v>24395</v>
      </c>
      <c r="AC159" s="26">
        <v>340</v>
      </c>
      <c r="AD159" s="26">
        <v>2.2842639593908632E-2</v>
      </c>
      <c r="AE159" s="26">
        <f t="shared" si="7"/>
        <v>7.7664974619289353</v>
      </c>
      <c r="AH159" s="13"/>
      <c r="AI159" s="13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  <c r="BA159" s="28"/>
      <c r="BB159" s="28"/>
      <c r="BC159" s="28"/>
      <c r="BD159" s="28"/>
      <c r="BE159" s="28"/>
      <c r="BF159" s="28"/>
      <c r="BG159" s="28"/>
      <c r="BH159" s="28"/>
      <c r="BI159" s="28"/>
      <c r="BJ159" s="28"/>
      <c r="BK159" s="28"/>
      <c r="BL159" s="28"/>
      <c r="BM159" s="28"/>
      <c r="BN159" s="28"/>
    </row>
    <row r="160" spans="2:66" x14ac:dyDescent="0.2">
      <c r="B160" s="3"/>
      <c r="C160" s="26"/>
      <c r="Z160" s="28"/>
      <c r="AB160" s="28">
        <v>24426</v>
      </c>
      <c r="AC160" s="26">
        <v>340</v>
      </c>
      <c r="AD160" s="26">
        <v>1.2182741116751269E-2</v>
      </c>
      <c r="AE160" s="26">
        <f t="shared" si="7"/>
        <v>4.1421319796954315</v>
      </c>
      <c r="AH160" s="13"/>
      <c r="AI160" s="13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  <c r="BA160" s="28"/>
      <c r="BB160" s="28"/>
      <c r="BC160" s="28"/>
      <c r="BD160" s="28"/>
      <c r="BE160" s="28"/>
      <c r="BF160" s="28"/>
      <c r="BG160" s="28"/>
      <c r="BH160" s="28"/>
      <c r="BI160" s="28"/>
      <c r="BJ160" s="28"/>
      <c r="BK160" s="28"/>
      <c r="BL160" s="28"/>
      <c r="BM160" s="28"/>
      <c r="BN160" s="28"/>
    </row>
    <row r="161" spans="2:66" x14ac:dyDescent="0.2">
      <c r="B161" s="3"/>
      <c r="C161" s="26"/>
      <c r="Z161" s="28"/>
      <c r="AB161" s="28">
        <v>24456</v>
      </c>
      <c r="AC161" s="26">
        <v>210</v>
      </c>
      <c r="AD161" s="26">
        <v>3.604060913705584E-2</v>
      </c>
      <c r="AE161" s="26">
        <f t="shared" si="7"/>
        <v>7.5685279187817267</v>
      </c>
      <c r="AH161" s="13"/>
      <c r="AI161" s="13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  <c r="AT161" s="28"/>
      <c r="AU161" s="28"/>
      <c r="AV161" s="28"/>
      <c r="AW161" s="28"/>
      <c r="AX161" s="28"/>
      <c r="AY161" s="28"/>
      <c r="AZ161" s="28"/>
      <c r="BA161" s="28"/>
      <c r="BB161" s="28"/>
      <c r="BC161" s="28"/>
      <c r="BD161" s="28"/>
      <c r="BE161" s="28"/>
      <c r="BF161" s="28"/>
      <c r="BG161" s="28"/>
      <c r="BH161" s="28"/>
      <c r="BI161" s="28"/>
      <c r="BJ161" s="28"/>
      <c r="BK161" s="28"/>
      <c r="BL161" s="28"/>
      <c r="BM161" s="28"/>
      <c r="BN161" s="28"/>
    </row>
    <row r="162" spans="2:66" x14ac:dyDescent="0.2">
      <c r="B162" s="3"/>
      <c r="C162" s="26"/>
      <c r="Z162" s="28"/>
      <c r="AB162" s="28">
        <v>24487</v>
      </c>
      <c r="AC162" s="26">
        <v>510</v>
      </c>
      <c r="AD162" s="26">
        <v>1.453758119393752E-2</v>
      </c>
      <c r="AE162" s="26">
        <f t="shared" si="7"/>
        <v>7.4141664089081347</v>
      </c>
      <c r="AH162" s="13"/>
      <c r="AI162" s="13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  <c r="BA162" s="28"/>
      <c r="BB162" s="28"/>
      <c r="BC162" s="28"/>
      <c r="BD162" s="28"/>
      <c r="BE162" s="28"/>
      <c r="BF162" s="28"/>
      <c r="BG162" s="28"/>
      <c r="BH162" s="28"/>
      <c r="BI162" s="28"/>
      <c r="BJ162" s="28"/>
      <c r="BK162" s="28"/>
      <c r="BL162" s="28"/>
      <c r="BM162" s="28"/>
      <c r="BN162" s="28"/>
    </row>
    <row r="163" spans="2:66" x14ac:dyDescent="0.2">
      <c r="B163" s="3"/>
      <c r="C163" s="26"/>
      <c r="Z163" s="28"/>
      <c r="AB163" s="28">
        <v>24518</v>
      </c>
      <c r="AC163" s="26">
        <v>275</v>
      </c>
      <c r="AD163" s="26">
        <v>4.3303433343643682E-3</v>
      </c>
      <c r="AE163" s="26">
        <f t="shared" si="7"/>
        <v>1.1908444169502013</v>
      </c>
      <c r="AH163" s="13"/>
      <c r="AI163" s="13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8"/>
      <c r="BE163" s="28"/>
      <c r="BF163" s="28"/>
      <c r="BG163" s="28"/>
      <c r="BH163" s="28"/>
      <c r="BI163" s="28"/>
      <c r="BJ163" s="28"/>
      <c r="BK163" s="28"/>
      <c r="BL163" s="28"/>
      <c r="BM163" s="28"/>
      <c r="BN163" s="28"/>
    </row>
    <row r="164" spans="2:66" x14ac:dyDescent="0.2">
      <c r="B164" s="3"/>
      <c r="C164" s="26"/>
      <c r="Z164" s="28"/>
      <c r="AB164" s="28">
        <v>24546</v>
      </c>
      <c r="AC164" s="26">
        <v>320</v>
      </c>
      <c r="AD164" s="26">
        <v>2.7219300958861738E-2</v>
      </c>
      <c r="AE164" s="26">
        <f t="shared" si="7"/>
        <v>8.7101763068357556</v>
      </c>
      <c r="AH164" s="13"/>
      <c r="AI164" s="13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  <c r="AT164" s="28"/>
      <c r="AU164" s="28"/>
      <c r="AV164" s="28"/>
      <c r="AW164" s="28"/>
      <c r="AX164" s="28"/>
      <c r="AY164" s="28"/>
      <c r="AZ164" s="28"/>
      <c r="BA164" s="28"/>
      <c r="BB164" s="28"/>
      <c r="BC164" s="28"/>
      <c r="BD164" s="28"/>
      <c r="BE164" s="28"/>
      <c r="BF164" s="28"/>
      <c r="BG164" s="28"/>
      <c r="BH164" s="28"/>
      <c r="BI164" s="28"/>
      <c r="BJ164" s="28"/>
      <c r="BK164" s="28"/>
      <c r="BL164" s="28"/>
      <c r="BM164" s="28"/>
      <c r="BN164" s="28"/>
    </row>
    <row r="165" spans="2:66" x14ac:dyDescent="0.2">
      <c r="B165" s="3"/>
      <c r="C165" s="26"/>
      <c r="Z165" s="28"/>
      <c r="AB165" s="28">
        <v>24577</v>
      </c>
      <c r="AC165" s="26">
        <v>285</v>
      </c>
      <c r="AD165" s="26">
        <v>5.0417568821527994E-2</v>
      </c>
      <c r="AE165" s="26">
        <f t="shared" si="7"/>
        <v>14.369007114135478</v>
      </c>
      <c r="AH165" s="13"/>
      <c r="AI165" s="13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  <c r="AT165" s="28"/>
      <c r="AU165" s="28"/>
      <c r="AV165" s="28"/>
      <c r="AW165" s="28"/>
      <c r="AX165" s="28"/>
      <c r="AY165" s="28"/>
      <c r="AZ165" s="28"/>
      <c r="BA165" s="28"/>
      <c r="BB165" s="28"/>
      <c r="BC165" s="28"/>
      <c r="BD165" s="28"/>
      <c r="BE165" s="28"/>
      <c r="BF165" s="28"/>
      <c r="BG165" s="28"/>
      <c r="BH165" s="28"/>
      <c r="BI165" s="28"/>
      <c r="BJ165" s="28"/>
      <c r="BK165" s="28"/>
      <c r="BL165" s="28"/>
      <c r="BM165" s="28"/>
      <c r="BN165" s="28"/>
    </row>
    <row r="166" spans="2:66" x14ac:dyDescent="0.2">
      <c r="B166" s="3"/>
      <c r="C166" s="26"/>
      <c r="Z166" s="28"/>
      <c r="AB166" s="28">
        <v>24607</v>
      </c>
      <c r="AC166" s="26">
        <v>285</v>
      </c>
      <c r="AD166" s="26">
        <v>0.13826167646149087</v>
      </c>
      <c r="AE166" s="26">
        <f t="shared" si="7"/>
        <v>39.4045777915249</v>
      </c>
      <c r="AH166" s="13"/>
      <c r="AI166" s="13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  <c r="AT166" s="28"/>
      <c r="AU166" s="28"/>
      <c r="AV166" s="28"/>
      <c r="AW166" s="28"/>
      <c r="AX166" s="28"/>
      <c r="AY166" s="28"/>
      <c r="AZ166" s="28"/>
      <c r="BA166" s="28"/>
      <c r="BB166" s="28"/>
      <c r="BC166" s="28"/>
      <c r="BD166" s="28"/>
      <c r="BE166" s="28"/>
      <c r="BF166" s="28"/>
      <c r="BG166" s="28"/>
      <c r="BH166" s="28"/>
      <c r="BI166" s="28"/>
      <c r="BJ166" s="28"/>
      <c r="BK166" s="28"/>
      <c r="BL166" s="28"/>
      <c r="BM166" s="28"/>
      <c r="BN166" s="28"/>
    </row>
    <row r="167" spans="2:66" x14ac:dyDescent="0.2">
      <c r="B167" s="3"/>
      <c r="C167" s="26"/>
      <c r="Z167" s="28"/>
      <c r="AB167" s="28">
        <v>24638</v>
      </c>
      <c r="AC167" s="26">
        <v>285</v>
      </c>
      <c r="AD167" s="26">
        <v>0.39993813795236621</v>
      </c>
      <c r="AE167" s="26">
        <f t="shared" si="7"/>
        <v>113.98236931642437</v>
      </c>
      <c r="AH167" s="13"/>
      <c r="AI167" s="13"/>
      <c r="AJ167" s="28"/>
      <c r="AK167" s="28"/>
      <c r="AL167" s="28"/>
      <c r="AM167" s="28"/>
      <c r="AN167" s="28"/>
      <c r="AO167" s="28"/>
      <c r="AP167" s="28"/>
      <c r="AQ167" s="28"/>
      <c r="AR167" s="28"/>
      <c r="AS167" s="28"/>
      <c r="AT167" s="28"/>
      <c r="AU167" s="28"/>
      <c r="AV167" s="28"/>
      <c r="AW167" s="28"/>
      <c r="AX167" s="28"/>
      <c r="AY167" s="28"/>
      <c r="AZ167" s="28"/>
      <c r="BA167" s="28"/>
      <c r="BB167" s="28"/>
      <c r="BC167" s="28"/>
      <c r="BD167" s="28"/>
      <c r="BE167" s="28"/>
      <c r="BF167" s="28"/>
      <c r="BG167" s="28"/>
      <c r="BH167" s="28"/>
      <c r="BI167" s="28"/>
      <c r="BJ167" s="28"/>
      <c r="BK167" s="28"/>
      <c r="BL167" s="28"/>
      <c r="BM167" s="28"/>
      <c r="BN167" s="28"/>
    </row>
    <row r="168" spans="2:66" x14ac:dyDescent="0.2">
      <c r="B168" s="3"/>
      <c r="C168" s="26"/>
      <c r="Z168" s="28"/>
      <c r="AB168" s="28">
        <v>24668</v>
      </c>
      <c r="AC168" s="26">
        <v>275</v>
      </c>
      <c r="AD168" s="26">
        <v>0.12341478502938448</v>
      </c>
      <c r="AE168" s="26">
        <f t="shared" si="7"/>
        <v>33.93906588308073</v>
      </c>
      <c r="AH168" s="13"/>
      <c r="AI168" s="13"/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  <c r="AT168" s="28"/>
      <c r="AU168" s="28"/>
      <c r="AV168" s="28"/>
      <c r="AW168" s="28"/>
      <c r="AX168" s="28"/>
      <c r="AY168" s="28"/>
      <c r="AZ168" s="28"/>
      <c r="BA168" s="28"/>
      <c r="BB168" s="28"/>
      <c r="BC168" s="28"/>
      <c r="BD168" s="28"/>
      <c r="BE168" s="28"/>
      <c r="BF168" s="28"/>
      <c r="BG168" s="28"/>
      <c r="BH168" s="28"/>
      <c r="BI168" s="28"/>
      <c r="BJ168" s="28"/>
      <c r="BK168" s="28"/>
      <c r="BL168" s="28"/>
      <c r="BM168" s="28"/>
      <c r="BN168" s="28"/>
    </row>
    <row r="169" spans="2:66" x14ac:dyDescent="0.2">
      <c r="B169" s="3"/>
      <c r="C169" s="26"/>
      <c r="Z169" s="28"/>
      <c r="AB169" s="28">
        <v>24699</v>
      </c>
      <c r="AC169" s="26">
        <v>275</v>
      </c>
      <c r="AD169" s="26">
        <v>5.9078255490256727E-2</v>
      </c>
      <c r="AE169" s="26">
        <f t="shared" si="7"/>
        <v>16.246520259820599</v>
      </c>
      <c r="AH169" s="13"/>
      <c r="AI169" s="13"/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  <c r="AT169" s="28"/>
      <c r="AU169" s="28"/>
      <c r="AV169" s="28"/>
      <c r="AW169" s="28"/>
      <c r="AX169" s="28"/>
      <c r="AY169" s="28"/>
      <c r="AZ169" s="28"/>
      <c r="BA169" s="28"/>
      <c r="BB169" s="28"/>
      <c r="BC169" s="28"/>
      <c r="BD169" s="28"/>
      <c r="BE169" s="28"/>
      <c r="BF169" s="28"/>
      <c r="BG169" s="28"/>
      <c r="BH169" s="28"/>
      <c r="BI169" s="28"/>
      <c r="BJ169" s="28"/>
      <c r="BK169" s="28"/>
      <c r="BL169" s="28"/>
      <c r="BM169" s="28"/>
      <c r="BN169" s="28"/>
    </row>
    <row r="170" spans="2:66" x14ac:dyDescent="0.2">
      <c r="B170" s="3"/>
      <c r="C170" s="26"/>
      <c r="Z170" s="28"/>
      <c r="AB170" s="28">
        <v>24730</v>
      </c>
      <c r="AC170" s="26">
        <v>275</v>
      </c>
      <c r="AD170" s="26">
        <v>9.0009279307145071E-2</v>
      </c>
      <c r="AE170" s="26">
        <f t="shared" si="7"/>
        <v>24.752551809464894</v>
      </c>
      <c r="AH170" s="13"/>
      <c r="AI170" s="13"/>
      <c r="AJ170" s="28"/>
      <c r="AK170" s="28"/>
      <c r="AL170" s="28"/>
      <c r="AM170" s="28"/>
      <c r="AN170" s="28"/>
      <c r="AO170" s="28"/>
      <c r="AP170" s="28"/>
      <c r="AQ170" s="28"/>
      <c r="AR170" s="28"/>
      <c r="AS170" s="28"/>
      <c r="AT170" s="28"/>
      <c r="AU170" s="28"/>
      <c r="AV170" s="28"/>
      <c r="AW170" s="28"/>
      <c r="AX170" s="28"/>
      <c r="AY170" s="28"/>
      <c r="AZ170" s="28"/>
      <c r="BA170" s="28"/>
      <c r="BB170" s="28"/>
      <c r="BC170" s="28"/>
      <c r="BD170" s="28"/>
      <c r="BE170" s="28"/>
      <c r="BF170" s="28"/>
      <c r="BG170" s="28"/>
      <c r="BH170" s="28"/>
      <c r="BI170" s="28"/>
      <c r="BJ170" s="28"/>
      <c r="BK170" s="28"/>
      <c r="BL170" s="28"/>
      <c r="BM170" s="28"/>
      <c r="BN170" s="28"/>
    </row>
    <row r="171" spans="2:66" x14ac:dyDescent="0.2">
      <c r="B171" s="3"/>
      <c r="C171" s="26"/>
      <c r="Z171" s="28"/>
      <c r="AB171" s="28">
        <v>24760</v>
      </c>
      <c r="AC171" s="26">
        <v>110</v>
      </c>
      <c r="AD171" s="26">
        <v>5.9078255490256727E-2</v>
      </c>
      <c r="AE171" s="26">
        <f t="shared" si="7"/>
        <v>6.4986081039282402</v>
      </c>
      <c r="AH171" s="13"/>
      <c r="AI171" s="13"/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/>
      <c r="BA171" s="28"/>
      <c r="BB171" s="28"/>
      <c r="BC171" s="28"/>
      <c r="BD171" s="28"/>
      <c r="BE171" s="28"/>
      <c r="BF171" s="28"/>
      <c r="BG171" s="28"/>
      <c r="BH171" s="28"/>
      <c r="BI171" s="28"/>
      <c r="BJ171" s="28"/>
      <c r="BK171" s="28"/>
      <c r="BL171" s="28"/>
      <c r="BM171" s="28"/>
      <c r="BN171" s="28"/>
    </row>
    <row r="172" spans="2:66" x14ac:dyDescent="0.2">
      <c r="B172" s="3"/>
      <c r="C172" s="26"/>
      <c r="Z172" s="28"/>
      <c r="AB172" s="28">
        <v>24791</v>
      </c>
      <c r="AC172" s="26">
        <v>110</v>
      </c>
      <c r="AD172" s="26">
        <v>1.2681719764924219E-2</v>
      </c>
      <c r="AE172" s="26">
        <f t="shared" si="7"/>
        <v>1.394989174141664</v>
      </c>
      <c r="AH172" s="13"/>
      <c r="AI172" s="13"/>
      <c r="AJ172" s="28"/>
      <c r="AK172" s="28"/>
      <c r="AL172" s="28"/>
      <c r="AM172" s="28"/>
      <c r="AN172" s="28"/>
      <c r="AO172" s="28"/>
      <c r="AP172" s="28"/>
      <c r="AQ172" s="28"/>
      <c r="AR172" s="28"/>
      <c r="AS172" s="28"/>
      <c r="AT172" s="28"/>
      <c r="AU172" s="28"/>
      <c r="AV172" s="28"/>
      <c r="AW172" s="28"/>
      <c r="AX172" s="28"/>
      <c r="AY172" s="28"/>
      <c r="AZ172" s="28"/>
      <c r="BA172" s="28"/>
      <c r="BB172" s="28"/>
      <c r="BC172" s="28"/>
      <c r="BD172" s="28"/>
      <c r="BE172" s="28"/>
      <c r="BF172" s="28"/>
      <c r="BG172" s="28"/>
      <c r="BH172" s="28"/>
      <c r="BI172" s="28"/>
      <c r="BJ172" s="28"/>
      <c r="BK172" s="28"/>
      <c r="BL172" s="28"/>
      <c r="BM172" s="28"/>
      <c r="BN172" s="28"/>
    </row>
    <row r="173" spans="2:66" x14ac:dyDescent="0.2">
      <c r="B173" s="3"/>
      <c r="C173" s="26"/>
      <c r="Z173" s="28"/>
      <c r="AB173" s="28">
        <v>24821</v>
      </c>
      <c r="AC173" s="26">
        <v>110</v>
      </c>
      <c r="AD173" s="26">
        <v>2.1033096195484074E-2</v>
      </c>
      <c r="AE173" s="26">
        <f t="shared" si="7"/>
        <v>2.3136405815032481</v>
      </c>
      <c r="AH173" s="13"/>
      <c r="AI173" s="13"/>
      <c r="AJ173" s="28"/>
      <c r="AK173" s="28"/>
      <c r="AL173" s="28"/>
      <c r="AM173" s="28"/>
      <c r="AN173" s="28"/>
      <c r="AO173" s="28"/>
      <c r="AP173" s="28"/>
      <c r="AQ173" s="28"/>
      <c r="AR173" s="28"/>
      <c r="AS173" s="28"/>
      <c r="AT173" s="28"/>
      <c r="AU173" s="28"/>
      <c r="AV173" s="28"/>
      <c r="AW173" s="28"/>
      <c r="AX173" s="28"/>
      <c r="AY173" s="28"/>
      <c r="AZ173" s="28"/>
      <c r="BA173" s="28"/>
      <c r="BB173" s="28"/>
      <c r="BC173" s="28"/>
      <c r="BD173" s="28"/>
      <c r="BE173" s="28"/>
      <c r="BF173" s="28"/>
      <c r="BG173" s="28"/>
      <c r="BH173" s="28"/>
      <c r="BI173" s="28"/>
      <c r="BJ173" s="28"/>
      <c r="BK173" s="28"/>
      <c r="BL173" s="28"/>
      <c r="BM173" s="28"/>
      <c r="BN173" s="28"/>
    </row>
    <row r="174" spans="2:66" x14ac:dyDescent="0.2">
      <c r="B174" s="3"/>
      <c r="C174" s="26"/>
      <c r="Z174" s="28"/>
      <c r="AB174" s="28">
        <v>24852</v>
      </c>
      <c r="AC174" s="26">
        <v>280</v>
      </c>
      <c r="AD174" s="26">
        <v>1.3089906992766104E-2</v>
      </c>
      <c r="AE174" s="26">
        <f t="shared" si="7"/>
        <v>3.6651739579745088</v>
      </c>
      <c r="AH174" s="13"/>
      <c r="AI174" s="13"/>
      <c r="AJ174" s="28"/>
      <c r="AK174" s="28"/>
      <c r="AL174" s="28"/>
      <c r="AM174" s="28"/>
      <c r="AN174" s="28"/>
      <c r="AO174" s="28"/>
      <c r="AP174" s="28"/>
      <c r="AQ174" s="28"/>
      <c r="AR174" s="28"/>
      <c r="AS174" s="28"/>
      <c r="AT174" s="28"/>
      <c r="AU174" s="28"/>
      <c r="AV174" s="28"/>
      <c r="AW174" s="28"/>
      <c r="AX174" s="28"/>
      <c r="AY174" s="28"/>
      <c r="AZ174" s="28"/>
      <c r="BA174" s="28"/>
      <c r="BB174" s="28"/>
      <c r="BC174" s="28"/>
      <c r="BD174" s="28"/>
      <c r="BE174" s="28"/>
      <c r="BF174" s="28"/>
      <c r="BG174" s="28"/>
      <c r="BH174" s="28"/>
      <c r="BI174" s="28"/>
      <c r="BJ174" s="28"/>
      <c r="BK174" s="28"/>
      <c r="BL174" s="28"/>
      <c r="BM174" s="28"/>
      <c r="BN174" s="28"/>
    </row>
    <row r="175" spans="2:66" x14ac:dyDescent="0.2">
      <c r="B175" s="3"/>
      <c r="C175" s="26"/>
      <c r="Z175" s="28"/>
      <c r="AB175" s="28">
        <v>24883</v>
      </c>
      <c r="AC175" s="26">
        <v>280</v>
      </c>
      <c r="AD175" s="26">
        <v>3.1002411298656561E-3</v>
      </c>
      <c r="AE175" s="26">
        <f t="shared" si="7"/>
        <v>0.86806751636238366</v>
      </c>
      <c r="AH175" s="13"/>
      <c r="AI175" s="13"/>
      <c r="AJ175" s="28"/>
      <c r="AK175" s="28"/>
      <c r="AL175" s="28"/>
      <c r="AM175" s="28"/>
      <c r="AN175" s="28"/>
      <c r="AO175" s="28"/>
      <c r="AP175" s="28"/>
      <c r="AQ175" s="28"/>
      <c r="AR175" s="28"/>
      <c r="AS175" s="28"/>
      <c r="AT175" s="28"/>
      <c r="AU175" s="28"/>
      <c r="AV175" s="28"/>
      <c r="AW175" s="28"/>
      <c r="AX175" s="28"/>
      <c r="AY175" s="28"/>
      <c r="AZ175" s="28"/>
      <c r="BA175" s="28"/>
      <c r="BB175" s="28"/>
      <c r="BC175" s="28"/>
      <c r="BD175" s="28"/>
      <c r="BE175" s="28"/>
      <c r="BF175" s="28"/>
      <c r="BG175" s="28"/>
      <c r="BH175" s="28"/>
      <c r="BI175" s="28"/>
      <c r="BJ175" s="28"/>
      <c r="BK175" s="28"/>
      <c r="BL175" s="28"/>
      <c r="BM175" s="28"/>
      <c r="BN175" s="28"/>
    </row>
    <row r="176" spans="2:66" x14ac:dyDescent="0.2">
      <c r="B176" s="3"/>
      <c r="C176" s="26"/>
      <c r="Z176" s="28"/>
      <c r="AB176" s="28">
        <v>24912</v>
      </c>
      <c r="AC176" s="26">
        <v>280</v>
      </c>
      <c r="AD176" s="26">
        <v>3.7891836031691351E-3</v>
      </c>
      <c r="AE176" s="26">
        <f t="shared" si="7"/>
        <v>1.0609714088873579</v>
      </c>
      <c r="AH176" s="13"/>
      <c r="AI176" s="13"/>
      <c r="AJ176" s="28"/>
      <c r="AK176" s="28"/>
      <c r="AL176" s="28"/>
      <c r="AM176" s="28"/>
      <c r="AN176" s="28"/>
      <c r="AO176" s="28"/>
      <c r="AP176" s="28"/>
      <c r="AQ176" s="28"/>
      <c r="AR176" s="28"/>
      <c r="AS176" s="28"/>
      <c r="AT176" s="28"/>
      <c r="AU176" s="28"/>
      <c r="AV176" s="28"/>
      <c r="AW176" s="28"/>
      <c r="AX176" s="28"/>
      <c r="AY176" s="28"/>
      <c r="AZ176" s="28"/>
      <c r="BA176" s="28"/>
      <c r="BB176" s="28"/>
      <c r="BC176" s="28"/>
      <c r="BD176" s="28"/>
      <c r="BE176" s="28"/>
      <c r="BF176" s="28"/>
      <c r="BG176" s="28"/>
      <c r="BH176" s="28"/>
      <c r="BI176" s="28"/>
      <c r="BJ176" s="28"/>
      <c r="BK176" s="28"/>
      <c r="BL176" s="28"/>
      <c r="BM176" s="28"/>
      <c r="BN176" s="28"/>
    </row>
    <row r="177" spans="2:66" x14ac:dyDescent="0.2">
      <c r="B177" s="3"/>
      <c r="C177" s="26"/>
      <c r="Z177" s="28"/>
      <c r="AB177" s="28">
        <v>24943</v>
      </c>
      <c r="AC177" s="26">
        <v>240</v>
      </c>
      <c r="AD177" s="26">
        <v>0.11298656562177058</v>
      </c>
      <c r="AE177" s="26">
        <f t="shared" si="7"/>
        <v>27.116775749224939</v>
      </c>
      <c r="AH177" s="13"/>
      <c r="AI177" s="13"/>
      <c r="AJ177" s="28"/>
      <c r="AK177" s="28"/>
      <c r="AL177" s="28"/>
      <c r="AM177" s="28"/>
      <c r="AN177" s="28"/>
      <c r="AO177" s="28"/>
      <c r="AP177" s="28"/>
      <c r="AQ177" s="28"/>
      <c r="AR177" s="28"/>
      <c r="AS177" s="28"/>
      <c r="AT177" s="28"/>
      <c r="AU177" s="28"/>
      <c r="AV177" s="28"/>
      <c r="AW177" s="28"/>
      <c r="AX177" s="28"/>
      <c r="AY177" s="28"/>
      <c r="AZ177" s="28"/>
      <c r="BA177" s="28"/>
      <c r="BB177" s="28"/>
      <c r="BC177" s="28"/>
      <c r="BD177" s="28"/>
      <c r="BE177" s="28"/>
      <c r="BF177" s="28"/>
      <c r="BG177" s="28"/>
      <c r="BH177" s="28"/>
      <c r="BI177" s="28"/>
      <c r="BJ177" s="28"/>
      <c r="BK177" s="28"/>
      <c r="BL177" s="28"/>
      <c r="BM177" s="28"/>
      <c r="BN177" s="28"/>
    </row>
    <row r="178" spans="2:66" x14ac:dyDescent="0.2">
      <c r="B178" s="3"/>
      <c r="C178" s="26"/>
      <c r="Z178" s="28"/>
      <c r="AB178" s="28">
        <v>24973</v>
      </c>
      <c r="AC178" s="26">
        <v>240</v>
      </c>
      <c r="AD178" s="26">
        <v>7.233895969686531E-2</v>
      </c>
      <c r="AE178" s="26">
        <f t="shared" si="7"/>
        <v>17.361350327247674</v>
      </c>
      <c r="AH178" s="13"/>
      <c r="AI178" s="13"/>
      <c r="AJ178" s="28"/>
      <c r="AK178" s="28"/>
      <c r="AL178" s="28"/>
      <c r="AM178" s="28"/>
      <c r="AN178" s="28"/>
      <c r="AO178" s="28"/>
      <c r="AP178" s="28"/>
      <c r="AQ178" s="28"/>
      <c r="AR178" s="28"/>
      <c r="AS178" s="28"/>
      <c r="AT178" s="28"/>
      <c r="AU178" s="28"/>
      <c r="AV178" s="28"/>
      <c r="AW178" s="28"/>
      <c r="AX178" s="28"/>
      <c r="AY178" s="28"/>
      <c r="AZ178" s="28"/>
      <c r="BA178" s="28"/>
      <c r="BB178" s="28"/>
      <c r="BC178" s="28"/>
      <c r="BD178" s="28"/>
      <c r="BE178" s="28"/>
      <c r="BF178" s="28"/>
      <c r="BG178" s="28"/>
      <c r="BH178" s="28"/>
      <c r="BI178" s="28"/>
      <c r="BJ178" s="28"/>
      <c r="BK178" s="28"/>
      <c r="BL178" s="28"/>
      <c r="BM178" s="28"/>
      <c r="BN178" s="28"/>
    </row>
    <row r="179" spans="2:66" x14ac:dyDescent="0.2">
      <c r="B179" s="3"/>
      <c r="C179" s="26"/>
      <c r="Z179" s="28"/>
      <c r="AB179" s="28">
        <v>25004</v>
      </c>
      <c r="AC179" s="26">
        <v>240</v>
      </c>
      <c r="AD179" s="26">
        <v>0.11298656562177058</v>
      </c>
      <c r="AE179" s="26">
        <f t="shared" si="7"/>
        <v>27.116775749224939</v>
      </c>
      <c r="AH179" s="13"/>
      <c r="AI179" s="13"/>
      <c r="AJ179" s="28"/>
      <c r="AK179" s="28"/>
      <c r="AL179" s="28"/>
      <c r="AM179" s="28"/>
      <c r="AN179" s="2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AZ179" s="28"/>
      <c r="BA179" s="28"/>
      <c r="BB179" s="28"/>
      <c r="BC179" s="28"/>
      <c r="BD179" s="28"/>
      <c r="BE179" s="28"/>
      <c r="BF179" s="28"/>
      <c r="BG179" s="28"/>
      <c r="BH179" s="28"/>
      <c r="BI179" s="28"/>
      <c r="BJ179" s="28"/>
      <c r="BK179" s="28"/>
      <c r="BL179" s="28"/>
      <c r="BM179" s="28"/>
      <c r="BN179" s="28"/>
    </row>
    <row r="180" spans="2:66" x14ac:dyDescent="0.2">
      <c r="B180" s="3"/>
      <c r="C180" s="26"/>
      <c r="Z180" s="28"/>
      <c r="AB180" s="28">
        <v>25034</v>
      </c>
      <c r="AC180" s="26">
        <v>195</v>
      </c>
      <c r="AD180" s="26">
        <v>0.12779882879779539</v>
      </c>
      <c r="AE180" s="26">
        <f t="shared" si="7"/>
        <v>24.9207716155701</v>
      </c>
      <c r="AH180" s="13"/>
      <c r="AI180" s="13"/>
      <c r="AJ180" s="28"/>
      <c r="AK180" s="28"/>
      <c r="AL180" s="28"/>
      <c r="AM180" s="28"/>
      <c r="AN180" s="28"/>
      <c r="AO180" s="28"/>
      <c r="AP180" s="28"/>
      <c r="AQ180" s="28"/>
      <c r="AR180" s="28"/>
      <c r="AS180" s="28"/>
      <c r="AT180" s="28"/>
      <c r="AU180" s="28"/>
      <c r="AV180" s="28"/>
      <c r="AW180" s="28"/>
      <c r="AX180" s="28"/>
      <c r="AY180" s="28"/>
      <c r="AZ180" s="28"/>
      <c r="BA180" s="28"/>
      <c r="BB180" s="28"/>
      <c r="BC180" s="28"/>
      <c r="BD180" s="28"/>
      <c r="BE180" s="28"/>
      <c r="BF180" s="28"/>
      <c r="BG180" s="28"/>
      <c r="BH180" s="28"/>
      <c r="BI180" s="28"/>
      <c r="BJ180" s="28"/>
      <c r="BK180" s="28"/>
      <c r="BL180" s="28"/>
      <c r="BM180" s="28"/>
      <c r="BN180" s="28"/>
    </row>
    <row r="181" spans="2:66" x14ac:dyDescent="0.2">
      <c r="B181" s="3"/>
      <c r="C181" s="26"/>
      <c r="Z181" s="28"/>
      <c r="AB181" s="28">
        <v>25065</v>
      </c>
      <c r="AC181" s="26">
        <v>195</v>
      </c>
      <c r="AD181" s="26">
        <v>0.12504305890458145</v>
      </c>
      <c r="AE181" s="26">
        <f t="shared" si="7"/>
        <v>24.383396486393384</v>
      </c>
      <c r="AH181" s="13"/>
      <c r="AI181" s="13"/>
      <c r="AJ181" s="28"/>
      <c r="AK181" s="28"/>
      <c r="AL181" s="28"/>
      <c r="AM181" s="28"/>
      <c r="AN181" s="28"/>
      <c r="AO181" s="28"/>
      <c r="AP181" s="28"/>
      <c r="AQ181" s="28"/>
      <c r="AR181" s="28"/>
      <c r="AS181" s="28"/>
      <c r="AT181" s="28"/>
      <c r="AU181" s="28"/>
      <c r="AV181" s="28"/>
      <c r="AW181" s="28"/>
      <c r="AX181" s="28"/>
      <c r="AY181" s="28"/>
      <c r="AZ181" s="28"/>
      <c r="BA181" s="28"/>
      <c r="BB181" s="28"/>
      <c r="BC181" s="28"/>
      <c r="BD181" s="28"/>
      <c r="BE181" s="28"/>
      <c r="BF181" s="28"/>
      <c r="BG181" s="28"/>
      <c r="BH181" s="28"/>
      <c r="BI181" s="28"/>
      <c r="BJ181" s="28"/>
      <c r="BK181" s="28"/>
      <c r="BL181" s="28"/>
      <c r="BM181" s="28"/>
      <c r="BN181" s="28"/>
    </row>
    <row r="182" spans="2:66" x14ac:dyDescent="0.2">
      <c r="B182" s="3"/>
      <c r="C182" s="26"/>
      <c r="Z182" s="28"/>
      <c r="AB182" s="28">
        <v>25096</v>
      </c>
      <c r="AC182" s="26">
        <v>195</v>
      </c>
      <c r="AD182" s="26">
        <v>0.21805029280055116</v>
      </c>
      <c r="AE182" s="26">
        <f t="shared" si="7"/>
        <v>42.519807096107478</v>
      </c>
      <c r="AH182" s="13"/>
      <c r="AI182" s="13"/>
      <c r="AJ182" s="28"/>
      <c r="AK182" s="28"/>
      <c r="AL182" s="28"/>
      <c r="AM182" s="28"/>
      <c r="AN182" s="28"/>
      <c r="AO182" s="28"/>
      <c r="AP182" s="28"/>
      <c r="AQ182" s="28"/>
      <c r="AR182" s="28"/>
      <c r="AS182" s="28"/>
      <c r="AT182" s="28"/>
      <c r="AU182" s="28"/>
      <c r="AV182" s="28"/>
      <c r="AW182" s="28"/>
      <c r="AX182" s="28"/>
      <c r="AY182" s="28"/>
      <c r="AZ182" s="28"/>
      <c r="BA182" s="28"/>
      <c r="BB182" s="28"/>
      <c r="BC182" s="28"/>
      <c r="BD182" s="28"/>
      <c r="BE182" s="28"/>
      <c r="BF182" s="28"/>
      <c r="BG182" s="28"/>
      <c r="BH182" s="28"/>
      <c r="BI182" s="28"/>
      <c r="BJ182" s="28"/>
      <c r="BK182" s="28"/>
      <c r="BL182" s="28"/>
      <c r="BM182" s="28"/>
      <c r="BN182" s="28"/>
    </row>
    <row r="183" spans="2:66" x14ac:dyDescent="0.2">
      <c r="B183" s="3"/>
      <c r="C183" s="26"/>
      <c r="Z183" s="28"/>
      <c r="AB183" s="28">
        <v>25126</v>
      </c>
      <c r="AC183" s="26">
        <v>135</v>
      </c>
      <c r="AD183" s="26">
        <v>0.1009300723389597</v>
      </c>
      <c r="AE183" s="26">
        <f t="shared" si="7"/>
        <v>13.62555976575956</v>
      </c>
      <c r="AH183" s="13"/>
      <c r="AI183" s="13"/>
      <c r="AJ183" s="28"/>
      <c r="AK183" s="28"/>
      <c r="AL183" s="28"/>
      <c r="AM183" s="28"/>
      <c r="AN183" s="28"/>
      <c r="AO183" s="28"/>
      <c r="AP183" s="28"/>
      <c r="AQ183" s="28"/>
      <c r="AR183" s="28"/>
      <c r="AS183" s="28"/>
      <c r="AT183" s="28"/>
      <c r="AU183" s="28"/>
      <c r="AV183" s="28"/>
      <c r="AW183" s="28"/>
      <c r="AX183" s="28"/>
      <c r="AY183" s="28"/>
      <c r="AZ183" s="28"/>
      <c r="BA183" s="28"/>
      <c r="BB183" s="28"/>
      <c r="BC183" s="28"/>
      <c r="BD183" s="28"/>
      <c r="BE183" s="28"/>
      <c r="BF183" s="28"/>
      <c r="BG183" s="28"/>
      <c r="BH183" s="28"/>
      <c r="BI183" s="28"/>
      <c r="BJ183" s="28"/>
      <c r="BK183" s="28"/>
      <c r="BL183" s="28"/>
      <c r="BM183" s="28"/>
      <c r="BN183" s="28"/>
    </row>
    <row r="184" spans="2:66" x14ac:dyDescent="0.2">
      <c r="B184" s="3"/>
      <c r="C184" s="26"/>
      <c r="Z184" s="28"/>
      <c r="AB184" s="28">
        <v>25157</v>
      </c>
      <c r="AC184" s="26">
        <v>135</v>
      </c>
      <c r="AD184" s="26">
        <v>4.4781260764726147E-2</v>
      </c>
      <c r="AE184" s="26">
        <f t="shared" si="7"/>
        <v>6.0454702032380299</v>
      </c>
      <c r="AH184" s="13"/>
      <c r="AI184" s="13"/>
      <c r="AJ184" s="28"/>
      <c r="AK184" s="28"/>
      <c r="AL184" s="28"/>
      <c r="AM184" s="28"/>
      <c r="AN184" s="28"/>
      <c r="AO184" s="28"/>
      <c r="AP184" s="28"/>
      <c r="AQ184" s="28"/>
      <c r="AR184" s="28"/>
      <c r="AS184" s="28"/>
      <c r="AT184" s="28"/>
      <c r="AU184" s="28"/>
      <c r="AV184" s="28"/>
      <c r="AW184" s="28"/>
      <c r="AX184" s="28"/>
      <c r="AY184" s="28"/>
      <c r="AZ184" s="28"/>
      <c r="BA184" s="28"/>
      <c r="BB184" s="28"/>
      <c r="BC184" s="28"/>
      <c r="BD184" s="28"/>
      <c r="BE184" s="28"/>
      <c r="BF184" s="28"/>
      <c r="BG184" s="28"/>
      <c r="BH184" s="28"/>
      <c r="BI184" s="28"/>
      <c r="BJ184" s="28"/>
      <c r="BK184" s="28"/>
      <c r="BL184" s="28"/>
      <c r="BM184" s="28"/>
      <c r="BN184" s="28"/>
    </row>
    <row r="185" spans="2:66" x14ac:dyDescent="0.2">
      <c r="B185" s="3"/>
      <c r="C185" s="26"/>
      <c r="Z185" s="28"/>
      <c r="AB185" s="28">
        <v>25187</v>
      </c>
      <c r="AC185" s="26">
        <v>135</v>
      </c>
      <c r="AD185" s="26">
        <v>6.510506372717878E-2</v>
      </c>
      <c r="AE185" s="26">
        <f t="shared" si="7"/>
        <v>8.7891836031691355</v>
      </c>
      <c r="AH185" s="13"/>
      <c r="AI185" s="13"/>
      <c r="AJ185" s="28"/>
      <c r="AK185" s="28"/>
      <c r="AL185" s="28"/>
      <c r="AM185" s="28"/>
      <c r="AN185" s="28"/>
      <c r="AO185" s="28"/>
      <c r="AP185" s="28"/>
      <c r="AQ185" s="28"/>
      <c r="AR185" s="28"/>
      <c r="AS185" s="28"/>
      <c r="AT185" s="28"/>
      <c r="AU185" s="28"/>
      <c r="AV185" s="28"/>
      <c r="AW185" s="28"/>
      <c r="AX185" s="28"/>
      <c r="AY185" s="28"/>
      <c r="AZ185" s="28"/>
      <c r="BA185" s="28"/>
      <c r="BB185" s="28"/>
      <c r="BC185" s="28"/>
      <c r="BD185" s="28"/>
      <c r="BE185" s="28"/>
      <c r="BF185" s="28"/>
      <c r="BG185" s="28"/>
      <c r="BH185" s="28"/>
      <c r="BI185" s="28"/>
      <c r="BJ185" s="28"/>
      <c r="BK185" s="28"/>
      <c r="BL185" s="28"/>
      <c r="BM185" s="28"/>
      <c r="BN185" s="28"/>
    </row>
    <row r="186" spans="2:66" x14ac:dyDescent="0.2">
      <c r="B186" s="3"/>
      <c r="C186" s="26"/>
      <c r="Z186" s="28"/>
      <c r="AB186" s="28">
        <v>25218</v>
      </c>
      <c r="AC186" s="26">
        <v>128</v>
      </c>
      <c r="AD186" s="26">
        <v>2.6254826254826259E-2</v>
      </c>
      <c r="AE186" s="26">
        <f t="shared" si="7"/>
        <v>3.3606177606177612</v>
      </c>
      <c r="AH186" s="13"/>
      <c r="AI186" s="13"/>
      <c r="AJ186" s="28"/>
      <c r="AK186" s="28"/>
      <c r="AL186" s="28"/>
      <c r="AM186" s="28"/>
      <c r="AN186" s="28"/>
      <c r="AO186" s="28"/>
      <c r="AP186" s="28"/>
      <c r="AQ186" s="28"/>
      <c r="AR186" s="28"/>
      <c r="AS186" s="28"/>
      <c r="AT186" s="28"/>
      <c r="AU186" s="28"/>
      <c r="AV186" s="28"/>
      <c r="AW186" s="28"/>
      <c r="AX186" s="28"/>
      <c r="AY186" s="28"/>
      <c r="AZ186" s="28"/>
      <c r="BA186" s="28"/>
      <c r="BB186" s="28"/>
      <c r="BC186" s="28"/>
      <c r="BD186" s="28"/>
      <c r="BE186" s="28"/>
      <c r="BF186" s="28"/>
      <c r="BG186" s="28"/>
      <c r="BH186" s="28"/>
      <c r="BI186" s="28"/>
      <c r="BJ186" s="28"/>
      <c r="BK186" s="28"/>
      <c r="BL186" s="28"/>
      <c r="BM186" s="28"/>
      <c r="BN186" s="28"/>
    </row>
    <row r="187" spans="2:66" x14ac:dyDescent="0.2">
      <c r="B187" s="3"/>
      <c r="C187" s="26"/>
      <c r="Z187" s="28"/>
      <c r="AB187" s="28">
        <v>25249</v>
      </c>
      <c r="AC187" s="26">
        <v>128</v>
      </c>
      <c r="AD187" s="26">
        <v>3.4362934362934368E-2</v>
      </c>
      <c r="AE187" s="26">
        <f t="shared" si="7"/>
        <v>4.3984555984555991</v>
      </c>
      <c r="AH187" s="13"/>
      <c r="AI187" s="13"/>
      <c r="AJ187" s="28"/>
      <c r="AK187" s="28"/>
      <c r="AL187" s="28"/>
      <c r="AM187" s="28"/>
      <c r="AN187" s="28"/>
      <c r="AO187" s="28"/>
      <c r="AP187" s="28"/>
      <c r="AQ187" s="28"/>
      <c r="AR187" s="28"/>
      <c r="AS187" s="28"/>
      <c r="AT187" s="28"/>
      <c r="AU187" s="28"/>
      <c r="AV187" s="28"/>
      <c r="AW187" s="28"/>
      <c r="AX187" s="28"/>
      <c r="AY187" s="28"/>
      <c r="AZ187" s="28"/>
      <c r="BA187" s="28"/>
      <c r="BB187" s="28"/>
      <c r="BC187" s="28"/>
      <c r="BD187" s="28"/>
      <c r="BE187" s="28"/>
      <c r="BF187" s="28"/>
      <c r="BG187" s="28"/>
      <c r="BH187" s="28"/>
      <c r="BI187" s="28"/>
      <c r="BJ187" s="28"/>
      <c r="BK187" s="28"/>
      <c r="BL187" s="28"/>
      <c r="BM187" s="28"/>
      <c r="BN187" s="28"/>
    </row>
    <row r="188" spans="2:66" x14ac:dyDescent="0.2">
      <c r="B188" s="3"/>
      <c r="C188" s="26"/>
      <c r="Z188" s="28"/>
      <c r="AB188" s="28">
        <v>25277</v>
      </c>
      <c r="AC188" s="26">
        <v>216</v>
      </c>
      <c r="AD188" s="26">
        <v>5.5984555984555984E-2</v>
      </c>
      <c r="AE188" s="26">
        <f t="shared" si="7"/>
        <v>12.092664092664092</v>
      </c>
      <c r="AH188" s="13"/>
      <c r="AI188" s="13"/>
      <c r="AJ188" s="28"/>
      <c r="AK188" s="28"/>
      <c r="AL188" s="28"/>
      <c r="AM188" s="28"/>
      <c r="AN188" s="28"/>
      <c r="AO188" s="28"/>
      <c r="AP188" s="28"/>
      <c r="AQ188" s="28"/>
      <c r="AR188" s="28"/>
      <c r="AS188" s="28"/>
      <c r="AT188" s="28"/>
      <c r="AU188" s="28"/>
      <c r="AV188" s="28"/>
      <c r="AW188" s="28"/>
      <c r="AX188" s="28"/>
      <c r="AY188" s="28"/>
      <c r="AZ188" s="28"/>
      <c r="BA188" s="28"/>
      <c r="BB188" s="28"/>
      <c r="BC188" s="28"/>
      <c r="BD188" s="28"/>
      <c r="BE188" s="28"/>
      <c r="BF188" s="28"/>
      <c r="BG188" s="28"/>
      <c r="BH188" s="28"/>
      <c r="BI188" s="28"/>
      <c r="BJ188" s="28"/>
      <c r="BK188" s="28"/>
      <c r="BL188" s="28"/>
      <c r="BM188" s="28"/>
      <c r="BN188" s="28"/>
    </row>
    <row r="189" spans="2:66" x14ac:dyDescent="0.2">
      <c r="B189" s="3"/>
      <c r="C189" s="26"/>
      <c r="Z189" s="28"/>
      <c r="AB189" s="28">
        <v>25308</v>
      </c>
      <c r="AC189" s="26">
        <v>218</v>
      </c>
      <c r="AD189" s="26">
        <v>0.17837837837837839</v>
      </c>
      <c r="AE189" s="26">
        <f t="shared" si="7"/>
        <v>38.88648648648649</v>
      </c>
      <c r="AH189" s="13"/>
      <c r="AI189" s="13"/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  <c r="AT189" s="28"/>
      <c r="AU189" s="28"/>
      <c r="AV189" s="28"/>
      <c r="AW189" s="28"/>
      <c r="AX189" s="28"/>
      <c r="AY189" s="28"/>
      <c r="AZ189" s="28"/>
      <c r="BA189" s="28"/>
      <c r="BB189" s="28"/>
      <c r="BC189" s="28"/>
      <c r="BD189" s="28"/>
      <c r="BE189" s="28"/>
      <c r="BF189" s="28"/>
      <c r="BG189" s="28"/>
      <c r="BH189" s="28"/>
      <c r="BI189" s="28"/>
      <c r="BJ189" s="28"/>
      <c r="BK189" s="28"/>
      <c r="BL189" s="28"/>
      <c r="BM189" s="28"/>
      <c r="BN189" s="28"/>
    </row>
    <row r="190" spans="2:66" x14ac:dyDescent="0.2">
      <c r="B190" s="3"/>
      <c r="C190" s="26"/>
      <c r="Z190" s="28"/>
      <c r="AB190" s="28">
        <v>25338</v>
      </c>
      <c r="AC190" s="26">
        <v>290</v>
      </c>
      <c r="AD190" s="26">
        <v>0.17220077220077221</v>
      </c>
      <c r="AE190" s="26">
        <f t="shared" si="7"/>
        <v>49.938223938223942</v>
      </c>
      <c r="AH190" s="13"/>
      <c r="AI190" s="13"/>
      <c r="AJ190" s="28"/>
      <c r="AK190" s="28"/>
      <c r="AL190" s="28"/>
      <c r="AM190" s="28"/>
      <c r="AN190" s="28"/>
      <c r="AO190" s="28"/>
      <c r="AP190" s="28"/>
      <c r="AQ190" s="28"/>
      <c r="AR190" s="28"/>
      <c r="AS190" s="28"/>
      <c r="AT190" s="28"/>
      <c r="AU190" s="28"/>
      <c r="AV190" s="28"/>
      <c r="AW190" s="28"/>
      <c r="AX190" s="28"/>
      <c r="AY190" s="28"/>
      <c r="AZ190" s="28"/>
      <c r="BA190" s="28"/>
      <c r="BB190" s="28"/>
      <c r="BC190" s="28"/>
      <c r="BD190" s="28"/>
      <c r="BE190" s="28"/>
      <c r="BF190" s="28"/>
      <c r="BG190" s="28"/>
      <c r="BH190" s="28"/>
      <c r="BI190" s="28"/>
      <c r="BJ190" s="28"/>
      <c r="BK190" s="28"/>
      <c r="BL190" s="28"/>
      <c r="BM190" s="28"/>
      <c r="BN190" s="28"/>
    </row>
    <row r="191" spans="2:66" x14ac:dyDescent="0.2">
      <c r="B191" s="3"/>
      <c r="C191" s="26"/>
      <c r="Z191" s="28"/>
      <c r="AB191" s="28">
        <v>25369</v>
      </c>
      <c r="AC191" s="26">
        <v>372</v>
      </c>
      <c r="AD191" s="26">
        <v>0.10733590733590734</v>
      </c>
      <c r="AE191" s="26">
        <f t="shared" si="7"/>
        <v>39.928957528957532</v>
      </c>
      <c r="AH191" s="13"/>
      <c r="AI191" s="13"/>
      <c r="AJ191" s="28"/>
      <c r="AK191" s="28"/>
      <c r="AL191" s="28"/>
      <c r="AM191" s="28"/>
      <c r="AN191" s="28"/>
      <c r="AO191" s="28"/>
      <c r="AP191" s="28"/>
      <c r="AQ191" s="28"/>
      <c r="AR191" s="28"/>
      <c r="AS191" s="28"/>
      <c r="AT191" s="28"/>
      <c r="AU191" s="28"/>
      <c r="AV191" s="28"/>
      <c r="AW191" s="28"/>
      <c r="AX191" s="28"/>
      <c r="AY191" s="28"/>
      <c r="AZ191" s="28"/>
      <c r="BA191" s="28"/>
      <c r="BB191" s="28"/>
      <c r="BC191" s="28"/>
      <c r="BD191" s="28"/>
      <c r="BE191" s="28"/>
      <c r="BF191" s="28"/>
      <c r="BG191" s="28"/>
      <c r="BH191" s="28"/>
      <c r="BI191" s="28"/>
      <c r="BJ191" s="28"/>
      <c r="BK191" s="28"/>
      <c r="BL191" s="28"/>
      <c r="BM191" s="28"/>
      <c r="BN191" s="28"/>
    </row>
    <row r="192" spans="2:66" x14ac:dyDescent="0.2">
      <c r="B192" s="3"/>
      <c r="C192" s="26"/>
      <c r="Z192" s="28"/>
      <c r="AB192" s="28">
        <v>25399</v>
      </c>
      <c r="AC192" s="26">
        <v>145</v>
      </c>
      <c r="AD192" s="26">
        <v>0.15173745173745176</v>
      </c>
      <c r="AE192" s="26">
        <f t="shared" si="7"/>
        <v>22.001930501930506</v>
      </c>
      <c r="AH192" s="13"/>
      <c r="AI192" s="13"/>
      <c r="AJ192" s="28"/>
      <c r="AK192" s="28"/>
      <c r="AL192" s="28"/>
      <c r="AM192" s="28"/>
      <c r="AN192" s="28"/>
      <c r="AO192" s="28"/>
      <c r="AP192" s="28"/>
      <c r="AQ192" s="28"/>
      <c r="AR192" s="28"/>
      <c r="AS192" s="28"/>
      <c r="AT192" s="28"/>
      <c r="AU192" s="28"/>
      <c r="AV192" s="28"/>
      <c r="AW192" s="28"/>
      <c r="AX192" s="28"/>
      <c r="AY192" s="28"/>
      <c r="AZ192" s="28"/>
      <c r="BA192" s="28"/>
      <c r="BB192" s="28"/>
      <c r="BC192" s="28"/>
      <c r="BD192" s="28"/>
      <c r="BE192" s="28"/>
      <c r="BF192" s="28"/>
      <c r="BG192" s="28"/>
      <c r="BH192" s="28"/>
      <c r="BI192" s="28"/>
      <c r="BJ192" s="28"/>
      <c r="BK192" s="28"/>
      <c r="BL192" s="28"/>
      <c r="BM192" s="28"/>
      <c r="BN192" s="28"/>
    </row>
    <row r="193" spans="2:66" x14ac:dyDescent="0.2">
      <c r="B193" s="3"/>
      <c r="C193" s="26"/>
      <c r="Z193" s="28"/>
      <c r="AB193" s="28">
        <v>25430</v>
      </c>
      <c r="AC193" s="26">
        <v>149</v>
      </c>
      <c r="AD193" s="26">
        <v>8.0694980694980697E-2</v>
      </c>
      <c r="AE193" s="26">
        <f t="shared" si="7"/>
        <v>12.023552123552124</v>
      </c>
      <c r="AH193" s="13"/>
      <c r="AI193" s="13"/>
      <c r="AJ193" s="28"/>
      <c r="AK193" s="28"/>
      <c r="AL193" s="28"/>
      <c r="AM193" s="28"/>
      <c r="AN193" s="28"/>
      <c r="AO193" s="28"/>
      <c r="AP193" s="28"/>
      <c r="AQ193" s="28"/>
      <c r="AR193" s="28"/>
      <c r="AS193" s="28"/>
      <c r="AT193" s="28"/>
      <c r="AU193" s="28"/>
      <c r="AV193" s="28"/>
      <c r="AW193" s="28"/>
      <c r="AX193" s="28"/>
      <c r="AY193" s="28"/>
      <c r="AZ193" s="28"/>
      <c r="BA193" s="28"/>
      <c r="BB193" s="28"/>
      <c r="BC193" s="28"/>
      <c r="BD193" s="28"/>
      <c r="BE193" s="28"/>
      <c r="BF193" s="28"/>
      <c r="BG193" s="28"/>
      <c r="BH193" s="28"/>
      <c r="BI193" s="28"/>
      <c r="BJ193" s="28"/>
      <c r="BK193" s="28"/>
      <c r="BL193" s="28"/>
      <c r="BM193" s="28"/>
      <c r="BN193" s="28"/>
    </row>
    <row r="194" spans="2:66" x14ac:dyDescent="0.2">
      <c r="B194" s="3"/>
      <c r="C194" s="26"/>
      <c r="Z194" s="28"/>
      <c r="AB194" s="28">
        <v>25461</v>
      </c>
      <c r="AC194" s="26">
        <v>188</v>
      </c>
      <c r="AD194" s="26">
        <v>2.9729729729729731E-2</v>
      </c>
      <c r="AE194" s="26">
        <f t="shared" ref="AE194:AE257" si="8">AC194*AD194</f>
        <v>5.5891891891891898</v>
      </c>
      <c r="AH194" s="13"/>
      <c r="AI194" s="13"/>
      <c r="AJ194" s="28"/>
      <c r="AK194" s="28"/>
      <c r="AL194" s="28"/>
      <c r="AM194" s="28"/>
      <c r="AN194" s="28"/>
      <c r="AO194" s="28"/>
      <c r="AP194" s="28"/>
      <c r="AQ194" s="28"/>
      <c r="AR194" s="28"/>
      <c r="AS194" s="28"/>
      <c r="AT194" s="28"/>
      <c r="AU194" s="28"/>
      <c r="AV194" s="28"/>
      <c r="AW194" s="28"/>
      <c r="AX194" s="28"/>
      <c r="AY194" s="28"/>
      <c r="AZ194" s="28"/>
      <c r="BA194" s="28"/>
      <c r="BB194" s="28"/>
      <c r="BC194" s="28"/>
      <c r="BD194" s="28"/>
      <c r="BE194" s="28"/>
      <c r="BF194" s="28"/>
      <c r="BG194" s="28"/>
      <c r="BH194" s="28"/>
      <c r="BI194" s="28"/>
      <c r="BJ194" s="28"/>
      <c r="BK194" s="28"/>
      <c r="BL194" s="28"/>
      <c r="BM194" s="28"/>
      <c r="BN194" s="28"/>
    </row>
    <row r="195" spans="2:66" x14ac:dyDescent="0.2">
      <c r="B195" s="3"/>
      <c r="C195" s="26"/>
      <c r="Z195" s="28"/>
      <c r="AB195" s="28">
        <v>25491</v>
      </c>
      <c r="AC195" s="26">
        <v>142</v>
      </c>
      <c r="AD195" s="26">
        <v>0.11119691119691121</v>
      </c>
      <c r="AE195" s="26">
        <f t="shared" si="8"/>
        <v>15.789961389961391</v>
      </c>
      <c r="AH195" s="13"/>
      <c r="AI195" s="13"/>
      <c r="AJ195" s="28"/>
      <c r="AK195" s="28"/>
      <c r="AL195" s="28"/>
      <c r="AM195" s="28"/>
      <c r="AN195" s="28"/>
      <c r="AO195" s="28"/>
      <c r="AP195" s="28"/>
      <c r="AQ195" s="28"/>
      <c r="AR195" s="28"/>
      <c r="AS195" s="28"/>
      <c r="AT195" s="28"/>
      <c r="AU195" s="28"/>
      <c r="AV195" s="28"/>
      <c r="AW195" s="28"/>
      <c r="AX195" s="28"/>
      <c r="AY195" s="28"/>
      <c r="AZ195" s="28"/>
      <c r="BA195" s="28"/>
      <c r="BB195" s="28"/>
      <c r="BC195" s="28"/>
      <c r="BD195" s="28"/>
      <c r="BE195" s="28"/>
      <c r="BF195" s="28"/>
      <c r="BG195" s="28"/>
      <c r="BH195" s="28"/>
      <c r="BI195" s="28"/>
      <c r="BJ195" s="28"/>
      <c r="BK195" s="28"/>
      <c r="BL195" s="28"/>
      <c r="BM195" s="28"/>
      <c r="BN195" s="28"/>
    </row>
    <row r="196" spans="2:66" x14ac:dyDescent="0.2">
      <c r="B196" s="3"/>
      <c r="C196" s="26"/>
      <c r="Z196" s="28"/>
      <c r="AB196" s="28">
        <v>25522</v>
      </c>
      <c r="AC196" s="26">
        <v>80.973361091378635</v>
      </c>
      <c r="AD196" s="26">
        <v>4.633204633204633E-3</v>
      </c>
      <c r="AE196" s="26">
        <f t="shared" si="8"/>
        <v>0.37516615177472723</v>
      </c>
      <c r="AH196" s="13"/>
      <c r="AI196" s="13"/>
      <c r="AJ196" s="28"/>
      <c r="AK196" s="28"/>
      <c r="AL196" s="28"/>
      <c r="AM196" s="28"/>
      <c r="AN196" s="28"/>
      <c r="AO196" s="28"/>
      <c r="AP196" s="28"/>
      <c r="AQ196" s="28"/>
      <c r="AR196" s="28"/>
      <c r="AS196" s="28"/>
      <c r="AT196" s="28"/>
      <c r="AU196" s="28"/>
      <c r="AV196" s="28"/>
      <c r="AW196" s="28"/>
      <c r="AX196" s="28"/>
      <c r="AY196" s="28"/>
      <c r="AZ196" s="28"/>
      <c r="BA196" s="28"/>
      <c r="BB196" s="28"/>
      <c r="BC196" s="28"/>
      <c r="BD196" s="28"/>
      <c r="BE196" s="28"/>
      <c r="BF196" s="28"/>
      <c r="BG196" s="28"/>
      <c r="BH196" s="28"/>
      <c r="BI196" s="28"/>
      <c r="BJ196" s="28"/>
      <c r="BK196" s="28"/>
      <c r="BL196" s="28"/>
      <c r="BM196" s="28"/>
      <c r="BN196" s="28"/>
    </row>
    <row r="197" spans="2:66" x14ac:dyDescent="0.2">
      <c r="B197" s="3"/>
      <c r="C197" s="26"/>
      <c r="Z197" s="28"/>
      <c r="AB197" s="28">
        <v>25552</v>
      </c>
      <c r="AC197" s="26">
        <v>113</v>
      </c>
      <c r="AD197" s="26">
        <v>4.7490347490347494E-2</v>
      </c>
      <c r="AE197" s="26">
        <f t="shared" si="8"/>
        <v>5.3664092664092671</v>
      </c>
      <c r="AH197" s="13"/>
      <c r="AI197" s="13"/>
      <c r="AJ197" s="28"/>
      <c r="AK197" s="28"/>
      <c r="AL197" s="28"/>
      <c r="AM197" s="28"/>
      <c r="AN197" s="28"/>
      <c r="AO197" s="28"/>
      <c r="AP197" s="28"/>
      <c r="AQ197" s="28"/>
      <c r="AR197" s="28"/>
      <c r="AS197" s="28"/>
      <c r="AT197" s="28"/>
      <c r="AU197" s="28"/>
      <c r="AV197" s="28"/>
      <c r="AW197" s="28"/>
      <c r="AX197" s="28"/>
      <c r="AY197" s="28"/>
      <c r="AZ197" s="28"/>
      <c r="BA197" s="28"/>
      <c r="BB197" s="28"/>
      <c r="BC197" s="28"/>
      <c r="BD197" s="28"/>
      <c r="BE197" s="28"/>
      <c r="BF197" s="28"/>
      <c r="BG197" s="28"/>
      <c r="BH197" s="28"/>
      <c r="BI197" s="28"/>
      <c r="BJ197" s="28"/>
      <c r="BK197" s="28"/>
      <c r="BL197" s="28"/>
      <c r="BM197" s="28"/>
      <c r="BN197" s="28"/>
    </row>
    <row r="198" spans="2:66" x14ac:dyDescent="0.2">
      <c r="B198" s="3"/>
      <c r="C198" s="26"/>
      <c r="Z198" s="28"/>
      <c r="AB198" s="28">
        <v>25583</v>
      </c>
      <c r="AC198" s="26">
        <v>101</v>
      </c>
      <c r="AD198" s="26">
        <v>2.7835768963117608E-3</v>
      </c>
      <c r="AE198" s="26">
        <f t="shared" si="8"/>
        <v>0.28114126652748783</v>
      </c>
      <c r="AH198" s="13"/>
      <c r="AI198" s="13"/>
      <c r="AJ198" s="28"/>
      <c r="AK198" s="28"/>
      <c r="AL198" s="28"/>
      <c r="AM198" s="28"/>
      <c r="AN198" s="28"/>
      <c r="AO198" s="28"/>
      <c r="AP198" s="28"/>
      <c r="AQ198" s="28"/>
      <c r="AR198" s="28"/>
      <c r="AS198" s="28"/>
      <c r="AT198" s="28"/>
      <c r="AU198" s="28"/>
      <c r="AV198" s="28"/>
      <c r="AW198" s="28"/>
      <c r="AX198" s="28"/>
      <c r="AY198" s="28"/>
      <c r="AZ198" s="28"/>
      <c r="BA198" s="28"/>
      <c r="BB198" s="28"/>
      <c r="BC198" s="28"/>
      <c r="BD198" s="28"/>
      <c r="BE198" s="28"/>
      <c r="BF198" s="28"/>
      <c r="BG198" s="28"/>
      <c r="BH198" s="28"/>
      <c r="BI198" s="28"/>
      <c r="BJ198" s="28"/>
      <c r="BK198" s="28"/>
      <c r="BL198" s="28"/>
      <c r="BM198" s="28"/>
      <c r="BN198" s="28"/>
    </row>
    <row r="199" spans="2:66" x14ac:dyDescent="0.2">
      <c r="B199" s="3"/>
      <c r="C199" s="26"/>
      <c r="Z199" s="28"/>
      <c r="AB199" s="28">
        <v>25614</v>
      </c>
      <c r="AC199" s="26">
        <v>154</v>
      </c>
      <c r="AD199" s="26">
        <v>2.2616562282533056E-2</v>
      </c>
      <c r="AE199" s="26">
        <f t="shared" si="8"/>
        <v>3.4829505915100905</v>
      </c>
      <c r="AH199" s="13"/>
      <c r="AI199" s="13"/>
      <c r="AJ199" s="28"/>
      <c r="AK199" s="28"/>
      <c r="AL199" s="28"/>
      <c r="AM199" s="28"/>
      <c r="AN199" s="28"/>
      <c r="AO199" s="28"/>
      <c r="AP199" s="28"/>
      <c r="AQ199" s="28"/>
      <c r="AR199" s="28"/>
      <c r="AS199" s="28"/>
      <c r="AT199" s="28"/>
      <c r="AU199" s="28"/>
      <c r="AV199" s="28"/>
      <c r="AW199" s="28"/>
      <c r="AX199" s="28"/>
      <c r="AY199" s="28"/>
      <c r="AZ199" s="28"/>
      <c r="BA199" s="28"/>
      <c r="BB199" s="28"/>
      <c r="BC199" s="28"/>
      <c r="BD199" s="28"/>
      <c r="BE199" s="28"/>
      <c r="BF199" s="28"/>
      <c r="BG199" s="28"/>
      <c r="BH199" s="28"/>
      <c r="BI199" s="28"/>
      <c r="BJ199" s="28"/>
      <c r="BK199" s="28"/>
      <c r="BL199" s="28"/>
      <c r="BM199" s="28"/>
      <c r="BN199" s="28"/>
    </row>
    <row r="200" spans="2:66" x14ac:dyDescent="0.2">
      <c r="B200" s="3"/>
      <c r="C200" s="26"/>
      <c r="Z200" s="28"/>
      <c r="AB200" s="28">
        <v>25642</v>
      </c>
      <c r="AC200" s="26">
        <v>193</v>
      </c>
      <c r="AD200" s="26">
        <v>2.4704244954766877E-2</v>
      </c>
      <c r="AE200" s="26">
        <f t="shared" si="8"/>
        <v>4.7679192762700069</v>
      </c>
      <c r="AH200" s="13"/>
      <c r="AI200" s="13"/>
      <c r="AJ200" s="28"/>
      <c r="AK200" s="28"/>
      <c r="AL200" s="28"/>
      <c r="AM200" s="28"/>
      <c r="AN200" s="28"/>
      <c r="AO200" s="28"/>
      <c r="AP200" s="28"/>
      <c r="AQ200" s="28"/>
      <c r="AR200" s="28"/>
      <c r="AS200" s="28"/>
      <c r="AT200" s="28"/>
      <c r="AU200" s="28"/>
      <c r="AV200" s="28"/>
      <c r="AW200" s="28"/>
      <c r="AX200" s="28"/>
      <c r="AY200" s="28"/>
      <c r="AZ200" s="28"/>
      <c r="BA200" s="28"/>
      <c r="BB200" s="28"/>
      <c r="BC200" s="28"/>
      <c r="BD200" s="28"/>
      <c r="BE200" s="28"/>
      <c r="BF200" s="28"/>
      <c r="BG200" s="28"/>
      <c r="BH200" s="28"/>
      <c r="BI200" s="28"/>
      <c r="BJ200" s="28"/>
      <c r="BK200" s="28"/>
      <c r="BL200" s="28"/>
      <c r="BM200" s="28"/>
      <c r="BN200" s="28"/>
    </row>
    <row r="201" spans="2:66" x14ac:dyDescent="0.2">
      <c r="B201" s="3"/>
      <c r="C201" s="26"/>
      <c r="Z201" s="28"/>
      <c r="AB201" s="28">
        <v>25673</v>
      </c>
      <c r="AC201" s="26">
        <v>248</v>
      </c>
      <c r="AD201" s="26">
        <v>8.3855254001391794E-2</v>
      </c>
      <c r="AE201" s="26">
        <f t="shared" si="8"/>
        <v>20.796102992345165</v>
      </c>
      <c r="AH201" s="13"/>
      <c r="AI201" s="13"/>
      <c r="AJ201" s="28"/>
      <c r="AK201" s="28"/>
      <c r="AL201" s="28"/>
      <c r="AM201" s="28"/>
      <c r="AN201" s="28"/>
      <c r="AO201" s="28"/>
      <c r="AP201" s="28"/>
      <c r="AQ201" s="28"/>
      <c r="AR201" s="28"/>
      <c r="AS201" s="28"/>
      <c r="AT201" s="28"/>
      <c r="AU201" s="28"/>
      <c r="AV201" s="28"/>
      <c r="AW201" s="28"/>
      <c r="AX201" s="28"/>
      <c r="AY201" s="28"/>
      <c r="AZ201" s="28"/>
      <c r="BA201" s="28"/>
      <c r="BB201" s="28"/>
      <c r="BC201" s="28"/>
      <c r="BD201" s="28"/>
      <c r="BE201" s="28"/>
      <c r="BF201" s="28"/>
      <c r="BG201" s="28"/>
      <c r="BH201" s="28"/>
      <c r="BI201" s="28"/>
      <c r="BJ201" s="28"/>
      <c r="BK201" s="28"/>
      <c r="BL201" s="28"/>
      <c r="BM201" s="28"/>
      <c r="BN201" s="28"/>
    </row>
    <row r="202" spans="2:66" x14ac:dyDescent="0.2">
      <c r="B202" s="3"/>
      <c r="C202" s="26"/>
      <c r="Z202" s="28"/>
      <c r="AB202" s="28">
        <v>25703</v>
      </c>
      <c r="AC202" s="26">
        <v>278</v>
      </c>
      <c r="AD202" s="26">
        <v>0.11412665274878218</v>
      </c>
      <c r="AE202" s="26">
        <f t="shared" si="8"/>
        <v>31.727209464161447</v>
      </c>
      <c r="AH202" s="13"/>
      <c r="AI202" s="13"/>
      <c r="AJ202" s="28"/>
      <c r="AK202" s="28"/>
      <c r="AL202" s="28"/>
      <c r="AM202" s="28"/>
      <c r="AN202" s="28"/>
      <c r="AO202" s="28"/>
      <c r="AP202" s="28"/>
      <c r="AQ202" s="28"/>
      <c r="AR202" s="28"/>
      <c r="AS202" s="28"/>
      <c r="AT202" s="28"/>
      <c r="AU202" s="28"/>
      <c r="AV202" s="28"/>
      <c r="AW202" s="28"/>
      <c r="AX202" s="28"/>
      <c r="AY202" s="28"/>
      <c r="AZ202" s="28"/>
      <c r="BA202" s="28"/>
      <c r="BB202" s="28"/>
      <c r="BC202" s="28"/>
      <c r="BD202" s="28"/>
      <c r="BE202" s="28"/>
      <c r="BF202" s="28"/>
      <c r="BG202" s="28"/>
      <c r="BH202" s="28"/>
      <c r="BI202" s="28"/>
      <c r="BJ202" s="28"/>
      <c r="BK202" s="28"/>
      <c r="BL202" s="28"/>
      <c r="BM202" s="28"/>
      <c r="BN202" s="28"/>
    </row>
    <row r="203" spans="2:66" x14ac:dyDescent="0.2">
      <c r="B203" s="3"/>
      <c r="C203" s="26"/>
      <c r="Z203" s="28"/>
      <c r="AB203" s="28">
        <v>25734</v>
      </c>
      <c r="AC203" s="26">
        <v>266</v>
      </c>
      <c r="AD203" s="26">
        <v>9.8816979819067507E-2</v>
      </c>
      <c r="AE203" s="26">
        <f t="shared" si="8"/>
        <v>26.285316631871957</v>
      </c>
      <c r="AH203" s="13"/>
      <c r="AI203" s="13"/>
      <c r="AJ203" s="28"/>
      <c r="AK203" s="28"/>
      <c r="AL203" s="28"/>
      <c r="AM203" s="28"/>
      <c r="AN203" s="28"/>
      <c r="AO203" s="28"/>
      <c r="AP203" s="28"/>
      <c r="AQ203" s="28"/>
      <c r="AR203" s="28"/>
      <c r="AS203" s="28"/>
      <c r="AT203" s="28"/>
      <c r="AU203" s="28"/>
      <c r="AV203" s="28"/>
      <c r="AW203" s="28"/>
      <c r="AX203" s="28"/>
      <c r="AY203" s="28"/>
      <c r="AZ203" s="28"/>
      <c r="BA203" s="28"/>
      <c r="BB203" s="28"/>
      <c r="BC203" s="28"/>
      <c r="BD203" s="28"/>
      <c r="BE203" s="28"/>
      <c r="BF203" s="28"/>
      <c r="BG203" s="28"/>
      <c r="BH203" s="28"/>
      <c r="BI203" s="28"/>
      <c r="BJ203" s="28"/>
      <c r="BK203" s="28"/>
      <c r="BL203" s="28"/>
      <c r="BM203" s="28"/>
      <c r="BN203" s="28"/>
    </row>
    <row r="204" spans="2:66" x14ac:dyDescent="0.2">
      <c r="B204" s="3"/>
      <c r="C204" s="26"/>
      <c r="Z204" s="28"/>
      <c r="AB204" s="28">
        <v>25764</v>
      </c>
      <c r="AC204" s="26">
        <v>178</v>
      </c>
      <c r="AD204" s="26">
        <v>0.12108559498956159</v>
      </c>
      <c r="AE204" s="26">
        <f t="shared" si="8"/>
        <v>21.553235908141964</v>
      </c>
      <c r="AH204" s="13"/>
      <c r="AI204" s="13"/>
      <c r="AJ204" s="28"/>
      <c r="AK204" s="28"/>
      <c r="AL204" s="28"/>
      <c r="AM204" s="28"/>
      <c r="AN204" s="28"/>
      <c r="AO204" s="28"/>
      <c r="AP204" s="28"/>
      <c r="AQ204" s="28"/>
      <c r="AR204" s="28"/>
      <c r="AS204" s="28"/>
      <c r="AT204" s="28"/>
      <c r="AU204" s="28"/>
      <c r="AV204" s="28"/>
      <c r="AW204" s="28"/>
      <c r="AX204" s="28"/>
      <c r="AY204" s="28"/>
      <c r="AZ204" s="28"/>
      <c r="BA204" s="28"/>
      <c r="BB204" s="28"/>
      <c r="BC204" s="28"/>
      <c r="BD204" s="28"/>
      <c r="BE204" s="28"/>
      <c r="BF204" s="28"/>
      <c r="BG204" s="28"/>
      <c r="BH204" s="28"/>
      <c r="BI204" s="28"/>
      <c r="BJ204" s="28"/>
      <c r="BK204" s="28"/>
      <c r="BL204" s="28"/>
      <c r="BM204" s="28"/>
      <c r="BN204" s="28"/>
    </row>
    <row r="205" spans="2:66" x14ac:dyDescent="0.2">
      <c r="B205" s="3"/>
      <c r="C205" s="26"/>
      <c r="Z205" s="28"/>
      <c r="AB205" s="28">
        <v>25795</v>
      </c>
      <c r="AC205" s="26">
        <v>164</v>
      </c>
      <c r="AD205" s="26">
        <v>0.13813500347947114</v>
      </c>
      <c r="AE205" s="26">
        <f t="shared" si="8"/>
        <v>22.654140570633267</v>
      </c>
      <c r="AH205" s="13"/>
      <c r="AI205" s="13"/>
      <c r="AJ205" s="28"/>
      <c r="AK205" s="28"/>
      <c r="AL205" s="28"/>
      <c r="AM205" s="28"/>
      <c r="AN205" s="28"/>
      <c r="AO205" s="28"/>
      <c r="AP205" s="28"/>
      <c r="AQ205" s="28"/>
      <c r="AR205" s="28"/>
      <c r="AS205" s="28"/>
      <c r="AT205" s="28"/>
      <c r="AU205" s="28"/>
      <c r="AV205" s="28"/>
      <c r="AW205" s="28"/>
      <c r="AX205" s="28"/>
      <c r="AY205" s="28"/>
      <c r="AZ205" s="28"/>
      <c r="BA205" s="28"/>
      <c r="BB205" s="28"/>
      <c r="BC205" s="28"/>
      <c r="BD205" s="28"/>
      <c r="BE205" s="28"/>
      <c r="BF205" s="28"/>
      <c r="BG205" s="28"/>
      <c r="BH205" s="28"/>
      <c r="BI205" s="28"/>
      <c r="BJ205" s="28"/>
      <c r="BK205" s="28"/>
      <c r="BL205" s="28"/>
      <c r="BM205" s="28"/>
      <c r="BN205" s="28"/>
    </row>
    <row r="206" spans="2:66" x14ac:dyDescent="0.2">
      <c r="B206" s="3"/>
      <c r="C206" s="26"/>
      <c r="Z206" s="28"/>
      <c r="AB206" s="28">
        <v>25826</v>
      </c>
      <c r="AC206" s="26">
        <v>92.8</v>
      </c>
      <c r="AD206" s="26">
        <v>0.20320111343075853</v>
      </c>
      <c r="AE206" s="26">
        <f t="shared" si="8"/>
        <v>18.857063326374391</v>
      </c>
      <c r="AH206" s="13"/>
      <c r="AI206" s="13"/>
      <c r="AJ206" s="28"/>
      <c r="AK206" s="28"/>
      <c r="AL206" s="28"/>
      <c r="AM206" s="28"/>
      <c r="AN206" s="28"/>
      <c r="AO206" s="28"/>
      <c r="AP206" s="28"/>
      <c r="AQ206" s="28"/>
      <c r="AR206" s="28"/>
      <c r="AS206" s="28"/>
      <c r="AT206" s="28"/>
      <c r="AU206" s="28"/>
      <c r="AV206" s="28"/>
      <c r="AW206" s="28"/>
      <c r="AX206" s="28"/>
      <c r="AY206" s="28"/>
      <c r="AZ206" s="28"/>
      <c r="BA206" s="28"/>
      <c r="BB206" s="28"/>
      <c r="BC206" s="28"/>
      <c r="BD206" s="28"/>
      <c r="BE206" s="28"/>
      <c r="BF206" s="28"/>
      <c r="BG206" s="28"/>
      <c r="BH206" s="28"/>
      <c r="BI206" s="28"/>
      <c r="BJ206" s="28"/>
      <c r="BK206" s="28"/>
      <c r="BL206" s="28"/>
      <c r="BM206" s="28"/>
      <c r="BN206" s="28"/>
    </row>
    <row r="207" spans="2:66" x14ac:dyDescent="0.2">
      <c r="B207" s="3"/>
      <c r="C207" s="26"/>
      <c r="Z207" s="28"/>
      <c r="AB207" s="28">
        <v>25856</v>
      </c>
      <c r="AC207" s="26">
        <v>119</v>
      </c>
      <c r="AD207" s="26">
        <v>0.13674321503131526</v>
      </c>
      <c r="AE207" s="26">
        <f t="shared" si="8"/>
        <v>16.272442588726516</v>
      </c>
      <c r="AH207" s="13"/>
      <c r="AI207" s="13"/>
      <c r="AJ207" s="28"/>
      <c r="AK207" s="28"/>
      <c r="AL207" s="28"/>
      <c r="AM207" s="28"/>
      <c r="AN207" s="28"/>
      <c r="AO207" s="28"/>
      <c r="AP207" s="28"/>
      <c r="AQ207" s="28"/>
      <c r="AR207" s="28"/>
      <c r="AS207" s="28"/>
      <c r="AT207" s="28"/>
      <c r="AU207" s="28"/>
      <c r="AV207" s="28"/>
      <c r="AW207" s="28"/>
      <c r="AX207" s="28"/>
      <c r="AY207" s="28"/>
      <c r="AZ207" s="28"/>
      <c r="BA207" s="28"/>
      <c r="BB207" s="28"/>
      <c r="BC207" s="28"/>
      <c r="BD207" s="28"/>
      <c r="BE207" s="28"/>
      <c r="BF207" s="28"/>
      <c r="BG207" s="28"/>
      <c r="BH207" s="28"/>
      <c r="BI207" s="28"/>
      <c r="BJ207" s="28"/>
      <c r="BK207" s="28"/>
      <c r="BL207" s="28"/>
      <c r="BM207" s="28"/>
      <c r="BN207" s="28"/>
    </row>
    <row r="208" spans="2:66" x14ac:dyDescent="0.2">
      <c r="B208" s="3"/>
      <c r="C208" s="26"/>
      <c r="Z208" s="28"/>
      <c r="AB208" s="28">
        <v>25887</v>
      </c>
      <c r="AC208" s="26">
        <v>95.5</v>
      </c>
      <c r="AD208" s="26">
        <v>4.4189283228949203E-2</v>
      </c>
      <c r="AE208" s="26">
        <f t="shared" si="8"/>
        <v>4.2200765483646485</v>
      </c>
      <c r="AH208" s="13"/>
      <c r="AI208" s="13"/>
      <c r="AJ208" s="28"/>
      <c r="AK208" s="28"/>
      <c r="AL208" s="28"/>
      <c r="AM208" s="28"/>
      <c r="AN208" s="28"/>
      <c r="AO208" s="28"/>
      <c r="AP208" s="28"/>
      <c r="AQ208" s="28"/>
      <c r="AR208" s="28"/>
      <c r="AS208" s="28"/>
      <c r="AT208" s="28"/>
      <c r="AU208" s="28"/>
      <c r="AV208" s="28"/>
      <c r="AW208" s="28"/>
      <c r="AX208" s="28"/>
      <c r="AY208" s="28"/>
      <c r="AZ208" s="28"/>
      <c r="BA208" s="28"/>
      <c r="BB208" s="28"/>
      <c r="BC208" s="28"/>
      <c r="BD208" s="28"/>
      <c r="BE208" s="28"/>
      <c r="BF208" s="28"/>
      <c r="BG208" s="28"/>
      <c r="BH208" s="28"/>
      <c r="BI208" s="28"/>
      <c r="BJ208" s="28"/>
      <c r="BK208" s="28"/>
      <c r="BL208" s="28"/>
      <c r="BM208" s="28"/>
      <c r="BN208" s="28"/>
    </row>
    <row r="209" spans="2:66" x14ac:dyDescent="0.2">
      <c r="B209" s="3"/>
      <c r="C209" s="26"/>
      <c r="Z209" s="28"/>
      <c r="AB209" s="28">
        <v>25917</v>
      </c>
      <c r="AC209" s="26">
        <v>88.2</v>
      </c>
      <c r="AD209" s="26">
        <v>9.7425191370911629E-3</v>
      </c>
      <c r="AE209" s="26">
        <f t="shared" si="8"/>
        <v>0.85929018789144063</v>
      </c>
      <c r="AH209" s="13"/>
      <c r="AI209" s="13"/>
      <c r="AJ209" s="28"/>
      <c r="AK209" s="28"/>
      <c r="AL209" s="28"/>
      <c r="AM209" s="28"/>
      <c r="AN209" s="28"/>
      <c r="AO209" s="28"/>
      <c r="AP209" s="28"/>
      <c r="AQ209" s="28"/>
      <c r="AR209" s="28"/>
      <c r="AS209" s="28"/>
      <c r="AT209" s="28"/>
      <c r="AU209" s="28"/>
      <c r="AV209" s="28"/>
      <c r="AW209" s="28"/>
      <c r="AX209" s="28"/>
      <c r="AY209" s="28"/>
      <c r="AZ209" s="28"/>
      <c r="BA209" s="28"/>
      <c r="BB209" s="28"/>
      <c r="BC209" s="28"/>
      <c r="BD209" s="28"/>
      <c r="BE209" s="28"/>
      <c r="BF209" s="28"/>
      <c r="BG209" s="28"/>
      <c r="BH209" s="28"/>
      <c r="BI209" s="28"/>
      <c r="BJ209" s="28"/>
      <c r="BK209" s="28"/>
      <c r="BL209" s="28"/>
      <c r="BM209" s="28"/>
      <c r="BN209" s="28"/>
    </row>
    <row r="210" spans="2:66" x14ac:dyDescent="0.2">
      <c r="B210" s="3"/>
      <c r="C210" s="26"/>
      <c r="Z210" s="28"/>
      <c r="AB210" s="28">
        <v>25948</v>
      </c>
      <c r="AC210" s="26">
        <v>84.9</v>
      </c>
      <c r="AD210" s="26">
        <v>4.6813107670147645E-2</v>
      </c>
      <c r="AE210" s="26">
        <f t="shared" si="8"/>
        <v>3.9744328411955352</v>
      </c>
      <c r="AH210" s="13"/>
      <c r="AI210" s="13"/>
      <c r="AJ210" s="28"/>
      <c r="AV210" s="28"/>
      <c r="AW210" s="28"/>
      <c r="AX210" s="28"/>
      <c r="AY210" s="28"/>
      <c r="AZ210" s="28"/>
      <c r="BA210" s="28"/>
      <c r="BB210" s="28"/>
      <c r="BC210" s="28"/>
      <c r="BD210" s="28"/>
      <c r="BE210" s="28"/>
      <c r="BF210" s="28"/>
      <c r="BG210" s="28"/>
      <c r="BH210" s="28"/>
      <c r="BI210" s="28"/>
      <c r="BJ210" s="28"/>
      <c r="BK210" s="28"/>
      <c r="BL210" s="28"/>
      <c r="BM210" s="28"/>
      <c r="BN210" s="28"/>
    </row>
    <row r="211" spans="2:66" x14ac:dyDescent="0.2">
      <c r="B211" s="3"/>
      <c r="C211" s="26"/>
      <c r="Z211" s="28"/>
      <c r="AB211" s="28">
        <v>25979</v>
      </c>
      <c r="AC211" s="26">
        <v>108</v>
      </c>
      <c r="AD211" s="26">
        <v>0.10046813107670148</v>
      </c>
      <c r="AE211" s="26">
        <f t="shared" si="8"/>
        <v>10.850558156283761</v>
      </c>
      <c r="AH211" s="13"/>
      <c r="AI211" s="13"/>
      <c r="AJ211" s="28"/>
      <c r="AV211" s="28"/>
      <c r="AW211" s="28"/>
      <c r="AX211" s="28"/>
      <c r="AY211" s="28"/>
      <c r="AZ211" s="28"/>
      <c r="BA211" s="28"/>
      <c r="BB211" s="28"/>
      <c r="BC211" s="28"/>
      <c r="BD211" s="28"/>
      <c r="BE211" s="28"/>
      <c r="BF211" s="28"/>
      <c r="BG211" s="28"/>
      <c r="BH211" s="28"/>
      <c r="BI211" s="28"/>
      <c r="BJ211" s="28"/>
      <c r="BK211" s="28"/>
      <c r="BL211" s="28"/>
      <c r="BM211" s="28"/>
      <c r="BN211" s="28"/>
    </row>
    <row r="212" spans="2:66" x14ac:dyDescent="0.2">
      <c r="B212" s="3"/>
      <c r="C212" s="26"/>
      <c r="Z212" s="28"/>
      <c r="AB212" s="28">
        <v>26007</v>
      </c>
      <c r="AC212" s="26">
        <v>299</v>
      </c>
      <c r="AD212" s="26">
        <v>2.5207057976233346E-2</v>
      </c>
      <c r="AE212" s="26">
        <f t="shared" si="8"/>
        <v>7.5369103348937703</v>
      </c>
      <c r="AH212" s="13"/>
      <c r="AI212" s="13"/>
      <c r="AJ212" s="28"/>
      <c r="AV212" s="28"/>
      <c r="AW212" s="28"/>
      <c r="AX212" s="28"/>
      <c r="AY212" s="28"/>
      <c r="AZ212" s="28"/>
      <c r="BA212" s="28"/>
      <c r="BB212" s="28"/>
      <c r="BC212" s="28"/>
      <c r="BD212" s="28"/>
      <c r="BE212" s="28"/>
      <c r="BF212" s="28"/>
      <c r="BG212" s="28"/>
      <c r="BH212" s="28"/>
      <c r="BI212" s="28"/>
      <c r="BJ212" s="28"/>
      <c r="BK212" s="28"/>
      <c r="BL212" s="28"/>
      <c r="BM212" s="28"/>
      <c r="BN212" s="28"/>
    </row>
    <row r="213" spans="2:66" x14ac:dyDescent="0.2">
      <c r="B213" s="3"/>
      <c r="C213" s="26"/>
      <c r="Z213" s="28"/>
      <c r="AB213" s="28">
        <v>26038</v>
      </c>
      <c r="AC213" s="26">
        <v>251</v>
      </c>
      <c r="AD213" s="26">
        <v>2.8087864602088588E-2</v>
      </c>
      <c r="AE213" s="26">
        <f t="shared" si="8"/>
        <v>7.0500540151242355</v>
      </c>
      <c r="AH213" s="13"/>
      <c r="AI213" s="13"/>
      <c r="AJ213" s="28"/>
      <c r="AV213" s="28"/>
      <c r="AW213" s="28"/>
      <c r="AX213" s="28"/>
      <c r="AY213" s="28"/>
      <c r="AZ213" s="28"/>
      <c r="BA213" s="28"/>
      <c r="BB213" s="28"/>
      <c r="BC213" s="28"/>
      <c r="BD213" s="28"/>
      <c r="BE213" s="28"/>
      <c r="BF213" s="28"/>
      <c r="BG213" s="28"/>
      <c r="BH213" s="28"/>
      <c r="BI213" s="28"/>
      <c r="BJ213" s="28"/>
      <c r="BK213" s="28"/>
      <c r="BL213" s="28"/>
      <c r="BM213" s="28"/>
      <c r="BN213" s="28"/>
    </row>
    <row r="214" spans="2:66" x14ac:dyDescent="0.2">
      <c r="B214" s="3"/>
      <c r="C214" s="26"/>
      <c r="Z214" s="28"/>
      <c r="AB214" s="28">
        <v>26068</v>
      </c>
      <c r="AC214" s="26">
        <v>299</v>
      </c>
      <c r="AD214" s="26">
        <v>0.22686352178610011</v>
      </c>
      <c r="AE214" s="26">
        <f t="shared" si="8"/>
        <v>67.832193014043938</v>
      </c>
      <c r="AH214" s="13"/>
      <c r="AI214" s="13"/>
      <c r="AJ214" s="28"/>
      <c r="AV214" s="28"/>
      <c r="AW214" s="28"/>
      <c r="AX214" s="28"/>
      <c r="AY214" s="28"/>
      <c r="AZ214" s="28"/>
      <c r="BA214" s="28"/>
      <c r="BB214" s="28"/>
      <c r="BC214" s="28"/>
      <c r="BD214" s="28"/>
      <c r="BE214" s="28"/>
      <c r="BF214" s="28"/>
      <c r="BG214" s="28"/>
      <c r="BH214" s="28"/>
      <c r="BI214" s="28"/>
      <c r="BJ214" s="28"/>
      <c r="BK214" s="28"/>
      <c r="BL214" s="28"/>
      <c r="BM214" s="28"/>
      <c r="BN214" s="28"/>
    </row>
    <row r="215" spans="2:66" x14ac:dyDescent="0.2">
      <c r="B215" s="3"/>
      <c r="C215" s="26"/>
      <c r="Z215" s="28"/>
      <c r="AB215" s="28">
        <v>26099</v>
      </c>
      <c r="AC215" s="26">
        <v>189</v>
      </c>
      <c r="AD215" s="26">
        <v>6.3017644940583359E-2</v>
      </c>
      <c r="AE215" s="26">
        <f t="shared" si="8"/>
        <v>11.910334893770255</v>
      </c>
      <c r="AH215" s="13"/>
      <c r="AI215" s="13"/>
      <c r="AJ215" s="28"/>
      <c r="AV215" s="28"/>
      <c r="AW215" s="28"/>
      <c r="AX215" s="28"/>
      <c r="AY215" s="28"/>
      <c r="AZ215" s="28"/>
      <c r="BA215" s="28"/>
      <c r="BB215" s="28"/>
      <c r="BC215" s="28"/>
      <c r="BD215" s="28"/>
      <c r="BE215" s="28"/>
      <c r="BF215" s="28"/>
      <c r="BG215" s="28"/>
      <c r="BH215" s="28"/>
      <c r="BI215" s="28"/>
      <c r="BJ215" s="28"/>
      <c r="BK215" s="28"/>
      <c r="BL215" s="28"/>
      <c r="BM215" s="28"/>
      <c r="BN215" s="28"/>
    </row>
    <row r="216" spans="2:66" x14ac:dyDescent="0.2">
      <c r="B216" s="3"/>
      <c r="C216" s="26"/>
      <c r="Z216" s="28"/>
      <c r="AB216" s="28">
        <v>26129</v>
      </c>
      <c r="AC216" s="26">
        <v>257</v>
      </c>
      <c r="AD216" s="26">
        <v>0.13359740727403674</v>
      </c>
      <c r="AE216" s="26">
        <f t="shared" si="8"/>
        <v>34.334533669427444</v>
      </c>
      <c r="AH216" s="13"/>
      <c r="AI216" s="13"/>
      <c r="AJ216" s="28"/>
      <c r="AV216" s="28"/>
      <c r="AW216" s="28"/>
      <c r="AX216" s="28"/>
      <c r="AY216" s="28"/>
      <c r="AZ216" s="28"/>
      <c r="BA216" s="28"/>
      <c r="BB216" s="28"/>
      <c r="BC216" s="28"/>
      <c r="BD216" s="28"/>
      <c r="BE216" s="28"/>
      <c r="BF216" s="28"/>
      <c r="BG216" s="28"/>
      <c r="BH216" s="28"/>
      <c r="BI216" s="28"/>
      <c r="BJ216" s="28"/>
      <c r="BK216" s="28"/>
      <c r="BL216" s="28"/>
      <c r="BM216" s="28"/>
      <c r="BN216" s="28"/>
    </row>
    <row r="217" spans="2:66" x14ac:dyDescent="0.2">
      <c r="B217" s="3"/>
      <c r="C217" s="26"/>
      <c r="Z217" s="28"/>
      <c r="AB217" s="28">
        <v>26160</v>
      </c>
      <c r="AC217" s="26">
        <v>235</v>
      </c>
      <c r="AD217" s="26">
        <v>3.4209578682030971E-2</v>
      </c>
      <c r="AE217" s="26">
        <f t="shared" si="8"/>
        <v>8.039250990277278</v>
      </c>
      <c r="AH217" s="13"/>
      <c r="AI217" s="13"/>
      <c r="AJ217" s="28"/>
      <c r="AV217" s="28"/>
      <c r="AW217" s="28"/>
      <c r="AX217" s="28"/>
      <c r="AY217" s="28"/>
      <c r="AZ217" s="28"/>
      <c r="BA217" s="28"/>
      <c r="BB217" s="28"/>
      <c r="BC217" s="28"/>
      <c r="BD217" s="28"/>
      <c r="BE217" s="28"/>
      <c r="BF217" s="28"/>
      <c r="BG217" s="28"/>
      <c r="BH217" s="28"/>
      <c r="BI217" s="28"/>
      <c r="BJ217" s="28"/>
      <c r="BK217" s="28"/>
      <c r="BL217" s="28"/>
      <c r="BM217" s="28"/>
      <c r="BN217" s="28"/>
    </row>
    <row r="218" spans="2:66" x14ac:dyDescent="0.2">
      <c r="B218" s="3"/>
      <c r="C218" s="26"/>
      <c r="Z218" s="28"/>
      <c r="AB218" s="28">
        <v>26191</v>
      </c>
      <c r="AC218" s="26">
        <v>101</v>
      </c>
      <c r="AD218" s="26">
        <v>3.4569679510262873E-2</v>
      </c>
      <c r="AE218" s="26">
        <f t="shared" si="8"/>
        <v>3.4915376305365502</v>
      </c>
      <c r="AH218" s="13"/>
      <c r="AI218" s="13"/>
      <c r="AJ218" s="28"/>
      <c r="AV218" s="28"/>
      <c r="AW218" s="28"/>
      <c r="AX218" s="28"/>
      <c r="AY218" s="28"/>
      <c r="AZ218" s="28"/>
      <c r="BA218" s="28"/>
      <c r="BB218" s="28"/>
      <c r="BC218" s="28"/>
      <c r="BD218" s="28"/>
      <c r="BE218" s="28"/>
      <c r="BF218" s="28"/>
      <c r="BG218" s="28"/>
      <c r="BH218" s="28"/>
      <c r="BI218" s="28"/>
      <c r="BJ218" s="28"/>
      <c r="BK218" s="28"/>
      <c r="BL218" s="28"/>
      <c r="BM218" s="28"/>
      <c r="BN218" s="28"/>
    </row>
    <row r="219" spans="2:66" x14ac:dyDescent="0.2">
      <c r="B219" s="3"/>
      <c r="C219" s="26"/>
      <c r="Z219" s="28"/>
      <c r="AB219" s="28">
        <v>26221</v>
      </c>
      <c r="AC219" s="26">
        <v>41.7</v>
      </c>
      <c r="AD219" s="26">
        <v>0.15448325531148721</v>
      </c>
      <c r="AE219" s="26">
        <f t="shared" si="8"/>
        <v>6.4419517464890168</v>
      </c>
      <c r="AH219" s="13"/>
      <c r="AI219" s="13"/>
      <c r="AJ219" s="28"/>
      <c r="AV219" s="28"/>
      <c r="AW219" s="28"/>
      <c r="AX219" s="28"/>
      <c r="AY219" s="28"/>
      <c r="AZ219" s="28"/>
      <c r="BA219" s="28"/>
      <c r="BB219" s="28"/>
      <c r="BC219" s="28"/>
      <c r="BD219" s="28"/>
      <c r="BE219" s="28"/>
      <c r="BF219" s="28"/>
      <c r="BG219" s="28"/>
      <c r="BH219" s="28"/>
      <c r="BI219" s="28"/>
      <c r="BJ219" s="28"/>
      <c r="BK219" s="28"/>
      <c r="BL219" s="28"/>
      <c r="BM219" s="28"/>
      <c r="BN219" s="28"/>
    </row>
    <row r="220" spans="2:66" x14ac:dyDescent="0.2">
      <c r="B220" s="3"/>
      <c r="C220" s="26"/>
      <c r="Z220" s="28"/>
      <c r="AB220" s="28">
        <v>26252</v>
      </c>
      <c r="AC220" s="26">
        <v>52.1</v>
      </c>
      <c r="AD220" s="26">
        <v>0.12279438242707959</v>
      </c>
      <c r="AE220" s="26">
        <f t="shared" si="8"/>
        <v>6.3975873244508463</v>
      </c>
      <c r="AH220" s="13"/>
      <c r="AI220" s="13"/>
      <c r="AJ220" s="28"/>
      <c r="AV220" s="28"/>
      <c r="AW220" s="28"/>
      <c r="AX220" s="28"/>
      <c r="AY220" s="28"/>
      <c r="AZ220" s="28"/>
      <c r="BA220" s="28"/>
      <c r="BB220" s="28"/>
      <c r="BC220" s="28"/>
      <c r="BD220" s="28"/>
      <c r="BE220" s="28"/>
      <c r="BF220" s="28"/>
      <c r="BG220" s="28"/>
      <c r="BH220" s="28"/>
      <c r="BI220" s="28"/>
      <c r="BJ220" s="28"/>
      <c r="BK220" s="28"/>
      <c r="BL220" s="28"/>
      <c r="BM220" s="28"/>
      <c r="BN220" s="28"/>
    </row>
    <row r="221" spans="2:66" x14ac:dyDescent="0.2">
      <c r="B221" s="3"/>
      <c r="C221" s="26"/>
      <c r="Z221" s="28"/>
      <c r="AB221" s="28">
        <v>26282</v>
      </c>
      <c r="AC221" s="26">
        <v>68</v>
      </c>
      <c r="AD221" s="26">
        <v>2.9888368743248107E-2</v>
      </c>
      <c r="AE221" s="26">
        <f t="shared" si="8"/>
        <v>2.0324090745408712</v>
      </c>
      <c r="AH221" s="13"/>
      <c r="AI221" s="13"/>
      <c r="AJ221" s="28"/>
      <c r="AV221" s="28"/>
      <c r="AW221" s="28"/>
      <c r="AX221" s="28"/>
      <c r="AY221" s="28"/>
      <c r="AZ221" s="28"/>
      <c r="BA221" s="28"/>
      <c r="BB221" s="28"/>
      <c r="BC221" s="28"/>
      <c r="BD221" s="28"/>
      <c r="BE221" s="28"/>
      <c r="BF221" s="28"/>
      <c r="BG221" s="28"/>
      <c r="BH221" s="28"/>
      <c r="BI221" s="28"/>
      <c r="BJ221" s="28"/>
      <c r="BK221" s="28"/>
      <c r="BL221" s="28"/>
      <c r="BM221" s="28"/>
      <c r="BN221" s="28"/>
    </row>
    <row r="222" spans="2:66" x14ac:dyDescent="0.2">
      <c r="B222" s="3"/>
      <c r="C222" s="26"/>
      <c r="Z222" s="28"/>
      <c r="AB222" s="28">
        <v>26313</v>
      </c>
      <c r="AC222" s="26">
        <v>99</v>
      </c>
      <c r="AD222" s="26">
        <v>6.7226890756302525E-3</v>
      </c>
      <c r="AE222" s="26">
        <f t="shared" si="8"/>
        <v>0.66554621848739504</v>
      </c>
      <c r="AH222" s="13"/>
      <c r="AI222" s="13"/>
      <c r="AJ222" s="28"/>
      <c r="AV222" s="28"/>
      <c r="AW222" s="28"/>
      <c r="AX222" s="28"/>
      <c r="AY222" s="28"/>
      <c r="AZ222" s="28"/>
      <c r="BA222" s="28"/>
      <c r="BB222" s="28"/>
      <c r="BC222" s="28"/>
      <c r="BD222" s="28"/>
      <c r="BE222" s="28"/>
      <c r="BF222" s="28"/>
      <c r="BG222" s="28"/>
      <c r="BH222" s="28"/>
      <c r="BI222" s="28"/>
      <c r="BJ222" s="28"/>
      <c r="BK222" s="28"/>
      <c r="BL222" s="28"/>
      <c r="BM222" s="28"/>
      <c r="BN222" s="28"/>
    </row>
    <row r="223" spans="2:66" x14ac:dyDescent="0.2">
      <c r="B223" s="3"/>
      <c r="C223" s="26"/>
      <c r="Z223" s="28"/>
      <c r="AB223" s="28">
        <v>26344</v>
      </c>
      <c r="AC223" s="26">
        <v>99</v>
      </c>
      <c r="AD223" s="26">
        <v>8.4033613445378148E-3</v>
      </c>
      <c r="AE223" s="26">
        <f t="shared" si="8"/>
        <v>0.83193277310924363</v>
      </c>
      <c r="AH223" s="13"/>
      <c r="AI223" s="13"/>
      <c r="AJ223" s="28"/>
      <c r="AV223" s="28"/>
      <c r="AW223" s="28"/>
      <c r="AX223" s="28"/>
      <c r="AY223" s="28"/>
      <c r="AZ223" s="28"/>
      <c r="BA223" s="28"/>
      <c r="BB223" s="28"/>
      <c r="BC223" s="28"/>
      <c r="BD223" s="28"/>
      <c r="BE223" s="28"/>
      <c r="BF223" s="28"/>
      <c r="BG223" s="28"/>
      <c r="BH223" s="28"/>
      <c r="BI223" s="28"/>
      <c r="BJ223" s="28"/>
      <c r="BK223" s="28"/>
      <c r="BL223" s="28"/>
      <c r="BM223" s="28"/>
      <c r="BN223" s="28"/>
    </row>
    <row r="224" spans="2:66" x14ac:dyDescent="0.2">
      <c r="B224" s="3"/>
      <c r="C224" s="26"/>
      <c r="Z224" s="28"/>
      <c r="AB224" s="28">
        <v>26373</v>
      </c>
      <c r="AC224" s="26">
        <v>90.881482613836965</v>
      </c>
      <c r="AD224" s="26">
        <v>1.680672268907563E-2</v>
      </c>
      <c r="AE224" s="26">
        <f t="shared" si="8"/>
        <v>1.5274198758628061</v>
      </c>
      <c r="AH224" s="13"/>
      <c r="AI224" s="13"/>
      <c r="AJ224" s="28"/>
      <c r="AK224" s="28"/>
      <c r="AL224" s="28"/>
      <c r="AM224" s="28"/>
      <c r="AN224" s="28"/>
      <c r="AO224" s="28"/>
      <c r="AP224" s="28"/>
      <c r="AQ224" s="28"/>
      <c r="AR224" s="28"/>
      <c r="AS224" s="28"/>
      <c r="AT224" s="28"/>
      <c r="AU224" s="28"/>
      <c r="AV224" s="28"/>
      <c r="AW224" s="28"/>
      <c r="AX224" s="28"/>
      <c r="AY224" s="28"/>
      <c r="AZ224" s="28"/>
      <c r="BA224" s="28"/>
      <c r="BB224" s="28"/>
      <c r="BC224" s="28"/>
      <c r="BD224" s="28"/>
      <c r="BE224" s="28"/>
      <c r="BF224" s="28"/>
      <c r="BG224" s="28"/>
      <c r="BH224" s="28"/>
      <c r="BI224" s="28"/>
      <c r="BJ224" s="28"/>
      <c r="BK224" s="28"/>
      <c r="BL224" s="28"/>
      <c r="BM224" s="28"/>
      <c r="BN224" s="28"/>
    </row>
    <row r="225" spans="2:66" x14ac:dyDescent="0.2">
      <c r="B225" s="3"/>
      <c r="C225" s="26"/>
      <c r="Z225" s="28"/>
      <c r="AB225" s="28">
        <v>26404</v>
      </c>
      <c r="AC225" s="26">
        <v>101</v>
      </c>
      <c r="AD225" s="26">
        <v>0.18184873949579833</v>
      </c>
      <c r="AE225" s="26">
        <f t="shared" si="8"/>
        <v>18.36672268907563</v>
      </c>
      <c r="AH225" s="13"/>
      <c r="AI225" s="13"/>
      <c r="AJ225" s="28"/>
      <c r="AK225" s="28"/>
      <c r="AL225" s="28"/>
      <c r="AM225" s="28"/>
      <c r="AN225" s="28"/>
      <c r="AO225" s="28"/>
      <c r="AP225" s="28"/>
      <c r="AQ225" s="28"/>
      <c r="AR225" s="28"/>
      <c r="AS225" s="28"/>
      <c r="AT225" s="28"/>
      <c r="AU225" s="28"/>
      <c r="AV225" s="28"/>
      <c r="AW225" s="28"/>
      <c r="AX225" s="28"/>
      <c r="AY225" s="28"/>
      <c r="AZ225" s="28"/>
      <c r="BA225" s="28"/>
      <c r="BB225" s="28"/>
      <c r="BC225" s="28"/>
      <c r="BD225" s="28"/>
      <c r="BE225" s="28"/>
      <c r="BF225" s="28"/>
      <c r="BG225" s="28"/>
      <c r="BH225" s="28"/>
      <c r="BI225" s="28"/>
      <c r="BJ225" s="28"/>
      <c r="BK225" s="28"/>
      <c r="BL225" s="28"/>
      <c r="BM225" s="28"/>
      <c r="BN225" s="28"/>
    </row>
    <row r="226" spans="2:66" x14ac:dyDescent="0.2">
      <c r="B226" s="3"/>
      <c r="C226" s="26"/>
      <c r="Z226" s="28"/>
      <c r="AB226" s="28">
        <v>26434</v>
      </c>
      <c r="AC226" s="26">
        <v>134</v>
      </c>
      <c r="AD226" s="26">
        <v>0.14285714285714285</v>
      </c>
      <c r="AE226" s="26">
        <f t="shared" si="8"/>
        <v>19.142857142857142</v>
      </c>
      <c r="AH226" s="13"/>
      <c r="AI226" s="13"/>
      <c r="AJ226" s="28"/>
      <c r="AK226" s="28"/>
      <c r="AL226" s="28"/>
      <c r="AM226" s="28"/>
      <c r="AN226" s="28"/>
      <c r="AO226" s="28"/>
      <c r="AP226" s="28"/>
      <c r="AQ226" s="28"/>
      <c r="AR226" s="28"/>
      <c r="AS226" s="28"/>
      <c r="AT226" s="28"/>
      <c r="AU226" s="28"/>
      <c r="AV226" s="28"/>
      <c r="AW226" s="28"/>
      <c r="AX226" s="28"/>
      <c r="AY226" s="28"/>
      <c r="AZ226" s="28"/>
      <c r="BA226" s="28"/>
      <c r="BB226" s="28"/>
      <c r="BC226" s="28"/>
      <c r="BD226" s="28"/>
      <c r="BE226" s="28"/>
      <c r="BF226" s="28"/>
      <c r="BG226" s="28"/>
      <c r="BH226" s="28"/>
      <c r="BI226" s="28"/>
      <c r="BJ226" s="28"/>
      <c r="BK226" s="28"/>
      <c r="BL226" s="28"/>
      <c r="BM226" s="28"/>
      <c r="BN226" s="28"/>
    </row>
    <row r="227" spans="2:66" x14ac:dyDescent="0.2">
      <c r="B227" s="3"/>
      <c r="C227" s="26"/>
      <c r="Z227" s="28"/>
      <c r="AB227" s="28">
        <v>26465</v>
      </c>
      <c r="AC227" s="26">
        <v>114</v>
      </c>
      <c r="AD227" s="26">
        <v>7.4957983193277317E-2</v>
      </c>
      <c r="AE227" s="26">
        <f t="shared" si="8"/>
        <v>8.5452100840336147</v>
      </c>
      <c r="AH227" s="13"/>
      <c r="AI227" s="13"/>
      <c r="AJ227" s="28"/>
      <c r="AK227" s="28"/>
      <c r="AL227" s="28"/>
      <c r="AM227" s="28"/>
      <c r="AN227" s="28"/>
      <c r="AO227" s="28"/>
      <c r="AP227" s="28"/>
      <c r="AQ227" s="28"/>
      <c r="AR227" s="28"/>
      <c r="AS227" s="28"/>
      <c r="AT227" s="28"/>
      <c r="AU227" s="28"/>
      <c r="AV227" s="28"/>
      <c r="AW227" s="28"/>
      <c r="AX227" s="28"/>
      <c r="AY227" s="28"/>
      <c r="AZ227" s="28"/>
      <c r="BA227" s="28"/>
      <c r="BB227" s="28"/>
      <c r="BC227" s="28"/>
      <c r="BD227" s="28"/>
      <c r="BE227" s="28"/>
      <c r="BF227" s="28"/>
      <c r="BG227" s="28"/>
      <c r="BH227" s="28"/>
      <c r="BI227" s="28"/>
      <c r="BJ227" s="28"/>
      <c r="BK227" s="28"/>
      <c r="BL227" s="28"/>
      <c r="BM227" s="28"/>
      <c r="BN227" s="28"/>
    </row>
    <row r="228" spans="2:66" x14ac:dyDescent="0.2">
      <c r="B228" s="3"/>
      <c r="C228" s="26"/>
      <c r="Z228" s="28"/>
      <c r="AB228" s="28">
        <v>26495</v>
      </c>
      <c r="AC228" s="26">
        <v>78.2</v>
      </c>
      <c r="AD228" s="26">
        <v>7.3949579831932774E-2</v>
      </c>
      <c r="AE228" s="26">
        <f t="shared" si="8"/>
        <v>5.7828571428571429</v>
      </c>
      <c r="AH228" s="13"/>
      <c r="AI228" s="13"/>
      <c r="AJ228" s="28"/>
      <c r="AK228" s="28"/>
      <c r="AL228" s="28"/>
      <c r="AM228" s="28"/>
      <c r="AN228" s="28"/>
      <c r="AO228" s="28"/>
      <c r="AP228" s="28"/>
      <c r="AQ228" s="28"/>
      <c r="AR228" s="28"/>
      <c r="AS228" s="28"/>
      <c r="AT228" s="28"/>
      <c r="AU228" s="28"/>
      <c r="AV228" s="28"/>
      <c r="AW228" s="28"/>
      <c r="AX228" s="28"/>
      <c r="AY228" s="28"/>
      <c r="AZ228" s="28"/>
      <c r="BA228" s="28"/>
      <c r="BB228" s="28"/>
      <c r="BC228" s="28"/>
      <c r="BD228" s="28"/>
      <c r="BE228" s="28"/>
      <c r="BF228" s="28"/>
      <c r="BG228" s="28"/>
      <c r="BH228" s="28"/>
      <c r="BI228" s="28"/>
      <c r="BJ228" s="28"/>
      <c r="BK228" s="28"/>
      <c r="BL228" s="28"/>
      <c r="BM228" s="28"/>
      <c r="BN228" s="28"/>
    </row>
    <row r="229" spans="2:66" x14ac:dyDescent="0.2">
      <c r="B229" s="3"/>
      <c r="C229" s="26"/>
      <c r="Z229" s="28"/>
      <c r="AB229" s="28">
        <v>26526</v>
      </c>
      <c r="AC229" s="26">
        <v>72</v>
      </c>
      <c r="AD229" s="26">
        <v>0.12638655462184872</v>
      </c>
      <c r="AE229" s="26">
        <f t="shared" si="8"/>
        <v>9.0998319327731085</v>
      </c>
      <c r="AH229" s="13"/>
      <c r="AI229" s="13"/>
      <c r="AJ229" s="28"/>
      <c r="AK229" s="28"/>
      <c r="AL229" s="28"/>
      <c r="AM229" s="28"/>
      <c r="AN229" s="28"/>
      <c r="AO229" s="28"/>
      <c r="AP229" s="28"/>
      <c r="AQ229" s="28"/>
      <c r="AR229" s="28"/>
      <c r="AS229" s="28"/>
      <c r="AT229" s="28"/>
      <c r="AU229" s="28"/>
      <c r="AV229" s="28"/>
      <c r="AW229" s="28"/>
      <c r="AX229" s="28"/>
      <c r="AY229" s="28"/>
      <c r="AZ229" s="28"/>
      <c r="BA229" s="28"/>
      <c r="BB229" s="28"/>
      <c r="BC229" s="28"/>
      <c r="BD229" s="28"/>
      <c r="BE229" s="28"/>
      <c r="BF229" s="28"/>
      <c r="BG229" s="28"/>
      <c r="BH229" s="28"/>
      <c r="BI229" s="28"/>
      <c r="BJ229" s="28"/>
      <c r="BK229" s="28"/>
      <c r="BL229" s="28"/>
      <c r="BM229" s="28"/>
      <c r="BN229" s="28"/>
    </row>
    <row r="230" spans="2:66" x14ac:dyDescent="0.2">
      <c r="B230" s="3"/>
      <c r="C230" s="26"/>
      <c r="Z230" s="28"/>
      <c r="AB230" s="28">
        <v>26557</v>
      </c>
      <c r="AC230" s="26">
        <v>60.3</v>
      </c>
      <c r="AD230" s="26">
        <v>9.34453781512605E-2</v>
      </c>
      <c r="AE230" s="26">
        <f t="shared" si="8"/>
        <v>5.6347563025210077</v>
      </c>
      <c r="AH230" s="13"/>
      <c r="AI230" s="13"/>
      <c r="AJ230" s="28"/>
      <c r="AK230" s="28"/>
      <c r="AL230" s="28"/>
      <c r="AM230" s="28"/>
      <c r="AN230" s="28"/>
      <c r="AO230" s="28"/>
      <c r="AP230" s="28"/>
      <c r="AQ230" s="28"/>
      <c r="AR230" s="28"/>
      <c r="AS230" s="28"/>
      <c r="AT230" s="28"/>
      <c r="AU230" s="28"/>
      <c r="AV230" s="28"/>
      <c r="AW230" s="28"/>
      <c r="AX230" s="28"/>
      <c r="AY230" s="28"/>
      <c r="AZ230" s="28"/>
      <c r="BA230" s="28"/>
      <c r="BB230" s="28"/>
      <c r="BC230" s="28"/>
      <c r="BD230" s="28"/>
      <c r="BE230" s="28"/>
      <c r="BF230" s="28"/>
      <c r="BG230" s="28"/>
      <c r="BH230" s="28"/>
      <c r="BI230" s="28"/>
      <c r="BJ230" s="28"/>
      <c r="BK230" s="28"/>
      <c r="BL230" s="28"/>
      <c r="BM230" s="28"/>
      <c r="BN230" s="28"/>
    </row>
    <row r="231" spans="2:66" x14ac:dyDescent="0.2">
      <c r="B231" s="3"/>
      <c r="C231" s="26"/>
      <c r="Z231" s="28"/>
      <c r="AB231" s="28">
        <v>26587</v>
      </c>
      <c r="AC231" s="26">
        <v>43.8</v>
      </c>
      <c r="AD231" s="26">
        <v>0.10823529411764707</v>
      </c>
      <c r="AE231" s="26">
        <f t="shared" si="8"/>
        <v>4.7407058823529411</v>
      </c>
      <c r="AH231" s="13"/>
      <c r="AI231" s="13"/>
      <c r="AJ231" s="28"/>
      <c r="AK231" s="28"/>
      <c r="AL231" s="28"/>
      <c r="AM231" s="28"/>
      <c r="AN231" s="28"/>
      <c r="AO231" s="28"/>
      <c r="AP231" s="28"/>
      <c r="AQ231" s="28"/>
      <c r="AR231" s="28"/>
      <c r="AS231" s="28"/>
      <c r="AT231" s="28"/>
      <c r="AU231" s="28"/>
      <c r="AV231" s="28"/>
      <c r="AW231" s="28"/>
      <c r="AX231" s="28"/>
      <c r="AY231" s="28"/>
      <c r="AZ231" s="28"/>
      <c r="BA231" s="28"/>
      <c r="BB231" s="28"/>
      <c r="BC231" s="28"/>
      <c r="BD231" s="28"/>
      <c r="BE231" s="28"/>
      <c r="BF231" s="28"/>
      <c r="BG231" s="28"/>
      <c r="BH231" s="28"/>
      <c r="BI231" s="28"/>
      <c r="BJ231" s="28"/>
      <c r="BK231" s="28"/>
      <c r="BL231" s="28"/>
      <c r="BM231" s="28"/>
      <c r="BN231" s="28"/>
    </row>
    <row r="232" spans="2:66" x14ac:dyDescent="0.2">
      <c r="B232" s="3"/>
      <c r="C232" s="26"/>
      <c r="Z232" s="28"/>
      <c r="AB232" s="28">
        <v>26618</v>
      </c>
      <c r="AC232" s="26">
        <v>47.1</v>
      </c>
      <c r="AD232" s="26">
        <v>0.12033613445378151</v>
      </c>
      <c r="AE232" s="26">
        <f t="shared" si="8"/>
        <v>5.667831932773109</v>
      </c>
      <c r="AH232" s="13"/>
      <c r="AI232" s="13"/>
      <c r="AJ232" s="28"/>
      <c r="AK232" s="28"/>
      <c r="AL232" s="28"/>
      <c r="AM232" s="28"/>
      <c r="AN232" s="28"/>
      <c r="AO232" s="28"/>
      <c r="AP232" s="28"/>
      <c r="AQ232" s="28"/>
      <c r="AR232" s="28"/>
      <c r="AS232" s="28"/>
      <c r="AT232" s="28"/>
      <c r="AU232" s="28"/>
      <c r="AV232" s="28"/>
      <c r="AW232" s="28"/>
      <c r="AX232" s="28"/>
      <c r="AY232" s="28"/>
      <c r="AZ232" s="28"/>
      <c r="BA232" s="28"/>
      <c r="BB232" s="28"/>
      <c r="BC232" s="28"/>
      <c r="BD232" s="28"/>
      <c r="BE232" s="28"/>
      <c r="BF232" s="28"/>
      <c r="BG232" s="28"/>
      <c r="BH232" s="28"/>
      <c r="BI232" s="28"/>
      <c r="BJ232" s="28"/>
      <c r="BK232" s="28"/>
      <c r="BL232" s="28"/>
      <c r="BM232" s="28"/>
      <c r="BN232" s="28"/>
    </row>
    <row r="233" spans="2:66" x14ac:dyDescent="0.2">
      <c r="B233" s="3"/>
      <c r="C233" s="26"/>
      <c r="Z233" s="28"/>
      <c r="AB233" s="28">
        <v>26648</v>
      </c>
      <c r="AC233" s="26">
        <v>38.565108845414798</v>
      </c>
      <c r="AD233" s="26">
        <v>4.6050420168067228E-2</v>
      </c>
      <c r="AE233" s="26">
        <f t="shared" si="8"/>
        <v>1.7759394661585974</v>
      </c>
      <c r="AH233" s="13"/>
      <c r="AI233" s="13"/>
      <c r="AJ233" s="28"/>
      <c r="AK233" s="28"/>
      <c r="AL233" s="28"/>
      <c r="AM233" s="28"/>
      <c r="AN233" s="28"/>
      <c r="AO233" s="28"/>
      <c r="AP233" s="28"/>
      <c r="AQ233" s="28"/>
      <c r="AR233" s="28"/>
      <c r="AS233" s="28"/>
      <c r="AT233" s="28"/>
      <c r="AU233" s="28"/>
      <c r="AV233" s="28"/>
      <c r="AW233" s="28"/>
      <c r="AX233" s="28"/>
      <c r="AY233" s="28"/>
      <c r="AZ233" s="28"/>
      <c r="BA233" s="28"/>
      <c r="BB233" s="28"/>
      <c r="BC233" s="28"/>
      <c r="BD233" s="28"/>
      <c r="BE233" s="28"/>
      <c r="BF233" s="28"/>
      <c r="BG233" s="28"/>
      <c r="BH233" s="28"/>
      <c r="BI233" s="28"/>
      <c r="BJ233" s="28"/>
      <c r="BK233" s="28"/>
      <c r="BL233" s="28"/>
      <c r="BM233" s="28"/>
      <c r="BN233" s="28"/>
    </row>
    <row r="234" spans="2:66" x14ac:dyDescent="0.2">
      <c r="B234" s="3"/>
      <c r="C234" s="26"/>
      <c r="Z234" s="28"/>
      <c r="AB234" s="28">
        <v>26679</v>
      </c>
      <c r="AC234" s="26">
        <v>41.1</v>
      </c>
      <c r="AD234" s="26">
        <v>2.8564141800561084E-2</v>
      </c>
      <c r="AE234" s="26">
        <f t="shared" si="8"/>
        <v>1.1739862280030606</v>
      </c>
      <c r="AH234" s="13"/>
      <c r="AI234" s="13"/>
      <c r="AJ234" s="28"/>
      <c r="AK234" s="28"/>
      <c r="AL234" s="28"/>
      <c r="AM234" s="28"/>
      <c r="AN234" s="28"/>
      <c r="AO234" s="28"/>
      <c r="AP234" s="28"/>
      <c r="AQ234" s="28"/>
      <c r="AR234" s="28"/>
      <c r="AS234" s="28"/>
      <c r="AT234" s="28"/>
      <c r="AU234" s="28"/>
      <c r="AV234" s="28"/>
      <c r="AW234" s="28"/>
      <c r="AX234" s="28"/>
      <c r="AY234" s="28"/>
      <c r="AZ234" s="28"/>
      <c r="BA234" s="28"/>
      <c r="BB234" s="28"/>
      <c r="BC234" s="28"/>
      <c r="BD234" s="28"/>
      <c r="BE234" s="28"/>
      <c r="BF234" s="28"/>
      <c r="BG234" s="28"/>
      <c r="BH234" s="28"/>
      <c r="BI234" s="28"/>
      <c r="BJ234" s="28"/>
      <c r="BK234" s="28"/>
      <c r="BL234" s="28"/>
      <c r="BM234" s="28"/>
      <c r="BN234" s="28"/>
    </row>
    <row r="235" spans="2:66" x14ac:dyDescent="0.2">
      <c r="B235" s="3"/>
      <c r="C235" s="26"/>
      <c r="Z235" s="28"/>
      <c r="AB235" s="28">
        <v>26710</v>
      </c>
      <c r="AC235" s="26">
        <v>64.2</v>
      </c>
      <c r="AD235" s="26">
        <v>1.5812292782453455E-2</v>
      </c>
      <c r="AE235" s="26">
        <f t="shared" si="8"/>
        <v>1.0151491966335118</v>
      </c>
      <c r="AH235" s="13"/>
      <c r="AI235" s="13"/>
      <c r="AJ235" s="28"/>
      <c r="AK235" s="28"/>
      <c r="AL235" s="28"/>
      <c r="AM235" s="28"/>
      <c r="AN235" s="28"/>
      <c r="AO235" s="28"/>
      <c r="AP235" s="28"/>
      <c r="AQ235" s="28"/>
      <c r="AR235" s="28"/>
      <c r="AS235" s="28"/>
      <c r="AT235" s="28"/>
      <c r="AU235" s="28"/>
      <c r="AV235" s="28"/>
      <c r="AW235" s="28"/>
      <c r="AX235" s="28"/>
      <c r="AY235" s="28"/>
      <c r="AZ235" s="28"/>
      <c r="BA235" s="28"/>
      <c r="BB235" s="28"/>
      <c r="BC235" s="28"/>
      <c r="BD235" s="28"/>
      <c r="BE235" s="28"/>
      <c r="BF235" s="28"/>
      <c r="BG235" s="28"/>
      <c r="BH235" s="28"/>
      <c r="BI235" s="28"/>
      <c r="BJ235" s="28"/>
      <c r="BK235" s="28"/>
      <c r="BL235" s="28"/>
      <c r="BM235" s="28"/>
      <c r="BN235" s="28"/>
    </row>
    <row r="236" spans="2:66" x14ac:dyDescent="0.2">
      <c r="B236" s="3"/>
      <c r="C236" s="26"/>
      <c r="Z236" s="28"/>
      <c r="AB236" s="28">
        <v>26738</v>
      </c>
      <c r="AC236" s="26">
        <v>57.1</v>
      </c>
      <c r="AD236" s="26">
        <v>0.16959959194083143</v>
      </c>
      <c r="AE236" s="26">
        <f t="shared" si="8"/>
        <v>9.684136699821476</v>
      </c>
      <c r="AH236" s="13"/>
      <c r="AI236" s="13"/>
      <c r="AJ236" s="28"/>
      <c r="AK236" s="28"/>
      <c r="AL236" s="28"/>
      <c r="AM236" s="28"/>
      <c r="AN236" s="28"/>
      <c r="AO236" s="28"/>
      <c r="AP236" s="28"/>
      <c r="AQ236" s="28"/>
      <c r="AR236" s="28"/>
      <c r="AS236" s="28"/>
      <c r="AT236" s="28"/>
      <c r="AU236" s="28"/>
      <c r="AV236" s="28"/>
      <c r="AW236" s="28"/>
      <c r="AX236" s="28"/>
      <c r="AY236" s="28"/>
      <c r="AZ236" s="28"/>
      <c r="BA236" s="28"/>
      <c r="BB236" s="28"/>
      <c r="BC236" s="28"/>
      <c r="BD236" s="28"/>
      <c r="BE236" s="28"/>
      <c r="BF236" s="28"/>
      <c r="BG236" s="28"/>
      <c r="BH236" s="28"/>
      <c r="BI236" s="28"/>
      <c r="BJ236" s="28"/>
      <c r="BK236" s="28"/>
      <c r="BL236" s="28"/>
      <c r="BM236" s="28"/>
      <c r="BN236" s="28"/>
    </row>
    <row r="237" spans="2:66" x14ac:dyDescent="0.2">
      <c r="B237" s="3"/>
      <c r="C237" s="26"/>
      <c r="Z237" s="28"/>
      <c r="AB237" s="28">
        <v>26769</v>
      </c>
      <c r="AC237" s="26">
        <v>76.900000000000006</v>
      </c>
      <c r="AD237" s="26">
        <v>6.6054577913797499E-2</v>
      </c>
      <c r="AE237" s="26">
        <f t="shared" si="8"/>
        <v>5.0795970415710281</v>
      </c>
      <c r="AH237" s="13"/>
      <c r="AI237" s="13"/>
      <c r="AJ237" s="28"/>
      <c r="AK237" s="28"/>
      <c r="AL237" s="28"/>
      <c r="AM237" s="28"/>
      <c r="AN237" s="28"/>
      <c r="AO237" s="28"/>
      <c r="AP237" s="28"/>
      <c r="AQ237" s="28"/>
      <c r="AR237" s="28"/>
      <c r="AS237" s="28"/>
      <c r="AT237" s="28"/>
      <c r="AU237" s="28"/>
      <c r="AV237" s="28"/>
      <c r="AW237" s="28"/>
      <c r="AX237" s="28"/>
      <c r="AY237" s="28"/>
      <c r="AZ237" s="28"/>
      <c r="BA237" s="28"/>
      <c r="BB237" s="28"/>
      <c r="BC237" s="28"/>
      <c r="BD237" s="28"/>
      <c r="BE237" s="28"/>
      <c r="BF237" s="28"/>
      <c r="BG237" s="28"/>
      <c r="BH237" s="28"/>
      <c r="BI237" s="28"/>
      <c r="BJ237" s="28"/>
      <c r="BK237" s="28"/>
      <c r="BL237" s="28"/>
      <c r="BM237" s="28"/>
      <c r="BN237" s="28"/>
    </row>
    <row r="238" spans="2:66" x14ac:dyDescent="0.2">
      <c r="B238" s="3"/>
      <c r="C238" s="26"/>
      <c r="Z238" s="28"/>
      <c r="AB238" s="28">
        <v>26799</v>
      </c>
      <c r="AC238" s="26">
        <v>88</v>
      </c>
      <c r="AD238" s="26">
        <v>0.14945167049222138</v>
      </c>
      <c r="AE238" s="26">
        <f t="shared" si="8"/>
        <v>13.151747003315482</v>
      </c>
      <c r="AH238" s="13"/>
      <c r="AI238" s="13"/>
      <c r="AJ238" s="28"/>
      <c r="AK238" s="28"/>
      <c r="AL238" s="28"/>
      <c r="AM238" s="28"/>
      <c r="AN238" s="28"/>
      <c r="AO238" s="28"/>
      <c r="AP238" s="28"/>
      <c r="AQ238" s="28"/>
      <c r="AR238" s="28"/>
      <c r="AS238" s="28"/>
      <c r="AT238" s="28"/>
      <c r="AU238" s="28"/>
      <c r="AV238" s="28"/>
      <c r="AW238" s="28"/>
      <c r="AX238" s="28"/>
      <c r="AY238" s="28"/>
      <c r="AZ238" s="28"/>
      <c r="BA238" s="28"/>
      <c r="BB238" s="28"/>
      <c r="BC238" s="28"/>
      <c r="BD238" s="28"/>
      <c r="BE238" s="28"/>
      <c r="BF238" s="28"/>
      <c r="BG238" s="28"/>
      <c r="BH238" s="28"/>
      <c r="BI238" s="28"/>
      <c r="BJ238" s="28"/>
      <c r="BK238" s="28"/>
      <c r="BL238" s="28"/>
      <c r="BM238" s="28"/>
      <c r="BN238" s="28"/>
    </row>
    <row r="239" spans="2:66" x14ac:dyDescent="0.2">
      <c r="B239" s="3"/>
      <c r="C239" s="26"/>
      <c r="Z239" s="28"/>
      <c r="AB239" s="28">
        <v>26830</v>
      </c>
      <c r="AC239" s="26">
        <v>92.4</v>
      </c>
      <c r="AD239" s="26">
        <v>1.9637847487885742E-2</v>
      </c>
      <c r="AE239" s="26">
        <f t="shared" si="8"/>
        <v>1.8145371078806427</v>
      </c>
      <c r="AH239" s="13"/>
      <c r="AI239" s="13"/>
      <c r="AJ239" s="28"/>
      <c r="AK239" s="28"/>
      <c r="AL239" s="28"/>
      <c r="AM239" s="28"/>
      <c r="AN239" s="28"/>
      <c r="AO239" s="28"/>
      <c r="AP239" s="28"/>
      <c r="AQ239" s="28"/>
      <c r="AR239" s="28"/>
      <c r="AS239" s="28"/>
      <c r="AT239" s="28"/>
      <c r="AU239" s="28"/>
      <c r="AV239" s="28"/>
      <c r="AW239" s="28"/>
      <c r="AX239" s="28"/>
      <c r="AY239" s="28"/>
      <c r="AZ239" s="28"/>
      <c r="BA239" s="28"/>
      <c r="BB239" s="28"/>
      <c r="BC239" s="28"/>
      <c r="BD239" s="28"/>
      <c r="BE239" s="28"/>
      <c r="BF239" s="28"/>
      <c r="BG239" s="28"/>
      <c r="BH239" s="28"/>
      <c r="BI239" s="28"/>
      <c r="BJ239" s="28"/>
      <c r="BK239" s="28"/>
      <c r="BL239" s="28"/>
      <c r="BM239" s="28"/>
      <c r="BN239" s="28"/>
    </row>
    <row r="240" spans="2:66" x14ac:dyDescent="0.2">
      <c r="B240" s="3"/>
      <c r="C240" s="26"/>
      <c r="Z240" s="28"/>
      <c r="AB240" s="28">
        <v>26860</v>
      </c>
      <c r="AC240" s="26">
        <v>82.2</v>
      </c>
      <c r="AD240" s="26">
        <v>0.11425656720224434</v>
      </c>
      <c r="AE240" s="26">
        <f t="shared" si="8"/>
        <v>9.391889824024485</v>
      </c>
      <c r="AH240" s="13"/>
      <c r="AI240" s="13"/>
      <c r="AJ240" s="28"/>
      <c r="AK240" s="28"/>
      <c r="AL240" s="28"/>
      <c r="AM240" s="28"/>
      <c r="AN240" s="28"/>
      <c r="AO240" s="28"/>
      <c r="AP240" s="28"/>
      <c r="AQ240" s="28"/>
      <c r="AR240" s="28"/>
      <c r="AS240" s="28"/>
      <c r="AT240" s="28"/>
      <c r="AU240" s="28"/>
      <c r="AV240" s="28"/>
      <c r="AW240" s="28"/>
      <c r="AX240" s="28"/>
      <c r="AY240" s="28"/>
      <c r="AZ240" s="28"/>
      <c r="BA240" s="28"/>
      <c r="BB240" s="28"/>
      <c r="BC240" s="28"/>
      <c r="BD240" s="28"/>
      <c r="BE240" s="28"/>
      <c r="BF240" s="28"/>
      <c r="BG240" s="28"/>
      <c r="BH240" s="28"/>
      <c r="BI240" s="28"/>
      <c r="BJ240" s="28"/>
      <c r="BK240" s="28"/>
      <c r="BL240" s="28"/>
      <c r="BM240" s="28"/>
      <c r="BN240" s="28"/>
    </row>
    <row r="241" spans="2:66" x14ac:dyDescent="0.2">
      <c r="B241" s="3"/>
      <c r="C241" s="26"/>
      <c r="Z241" s="28"/>
      <c r="AB241" s="28">
        <v>26891</v>
      </c>
      <c r="AC241" s="26">
        <v>91.4</v>
      </c>
      <c r="AD241" s="26">
        <v>1.9127773527161437E-2</v>
      </c>
      <c r="AE241" s="26">
        <f t="shared" si="8"/>
        <v>1.7482785003825554</v>
      </c>
      <c r="AH241" s="13"/>
      <c r="AI241" s="13"/>
      <c r="AJ241" s="28"/>
      <c r="AK241" s="28"/>
      <c r="AL241" s="28"/>
      <c r="AM241" s="28"/>
      <c r="AN241" s="28"/>
      <c r="AO241" s="28"/>
      <c r="AP241" s="28"/>
      <c r="AQ241" s="28"/>
      <c r="AR241" s="28"/>
      <c r="AS241" s="28"/>
      <c r="AT241" s="28"/>
      <c r="AU241" s="28"/>
      <c r="AV241" s="28"/>
      <c r="AW241" s="28"/>
      <c r="AX241" s="28"/>
      <c r="AY241" s="28"/>
      <c r="AZ241" s="28"/>
      <c r="BA241" s="28"/>
      <c r="BB241" s="28"/>
      <c r="BC241" s="28"/>
      <c r="BD241" s="28"/>
      <c r="BE241" s="28"/>
      <c r="BF241" s="28"/>
      <c r="BG241" s="28"/>
      <c r="BH241" s="28"/>
      <c r="BI241" s="28"/>
      <c r="BJ241" s="28"/>
      <c r="BK241" s="28"/>
      <c r="BL241" s="28"/>
      <c r="BM241" s="28"/>
      <c r="BN241" s="28"/>
    </row>
    <row r="242" spans="2:66" x14ac:dyDescent="0.2">
      <c r="B242" s="3"/>
      <c r="C242" s="26"/>
      <c r="Z242" s="28"/>
      <c r="AB242" s="28">
        <v>26922</v>
      </c>
      <c r="AC242" s="26">
        <v>37</v>
      </c>
      <c r="AD242" s="26">
        <v>0.19178780923233868</v>
      </c>
      <c r="AE242" s="26">
        <f t="shared" si="8"/>
        <v>7.0961489415965309</v>
      </c>
      <c r="AH242" s="13"/>
      <c r="AI242" s="13"/>
      <c r="AJ242" s="28"/>
      <c r="AK242" s="28"/>
      <c r="AL242" s="28"/>
      <c r="AM242" s="28"/>
      <c r="AN242" s="28"/>
      <c r="AO242" s="28"/>
      <c r="AP242" s="28"/>
      <c r="AQ242" s="28"/>
      <c r="AR242" s="28"/>
      <c r="AS242" s="28"/>
      <c r="AT242" s="28"/>
      <c r="AU242" s="28"/>
      <c r="AV242" s="28"/>
      <c r="AW242" s="28"/>
      <c r="AX242" s="28"/>
      <c r="AY242" s="28"/>
      <c r="AZ242" s="28"/>
      <c r="BA242" s="28"/>
      <c r="BB242" s="28"/>
      <c r="BC242" s="28"/>
      <c r="BD242" s="28"/>
      <c r="BE242" s="28"/>
      <c r="BF242" s="28"/>
      <c r="BG242" s="28"/>
      <c r="BH242" s="28"/>
      <c r="BI242" s="28"/>
      <c r="BJ242" s="28"/>
      <c r="BK242" s="28"/>
      <c r="BL242" s="28"/>
      <c r="BM242" s="28"/>
      <c r="BN242" s="28"/>
    </row>
    <row r="243" spans="2:66" x14ac:dyDescent="0.2">
      <c r="B243" s="3"/>
      <c r="C243" s="26"/>
      <c r="Z243" s="28"/>
      <c r="AB243" s="28">
        <v>26952</v>
      </c>
      <c r="AC243" s="26">
        <v>23.9</v>
      </c>
      <c r="AD243" s="26">
        <v>0.12547819433817903</v>
      </c>
      <c r="AE243" s="26">
        <f t="shared" si="8"/>
        <v>2.9989288446824784</v>
      </c>
      <c r="AH243" s="13"/>
      <c r="AI243" s="13"/>
      <c r="AJ243" s="28"/>
      <c r="AK243" s="28"/>
      <c r="AL243" s="28"/>
      <c r="AM243" s="28"/>
      <c r="AN243" s="28"/>
      <c r="AO243" s="28"/>
      <c r="AP243" s="28"/>
      <c r="AQ243" s="28"/>
      <c r="AR243" s="28"/>
      <c r="AS243" s="28"/>
      <c r="AT243" s="28"/>
      <c r="AU243" s="28"/>
      <c r="AV243" s="28"/>
      <c r="AW243" s="28"/>
      <c r="AX243" s="28"/>
      <c r="AY243" s="28"/>
      <c r="AZ243" s="28"/>
      <c r="BA243" s="28"/>
      <c r="BB243" s="28"/>
      <c r="BC243" s="28"/>
      <c r="BD243" s="28"/>
      <c r="BE243" s="28"/>
      <c r="BF243" s="28"/>
      <c r="BG243" s="28"/>
      <c r="BH243" s="28"/>
      <c r="BI243" s="28"/>
      <c r="BJ243" s="28"/>
      <c r="BK243" s="28"/>
      <c r="BL243" s="28"/>
      <c r="BM243" s="28"/>
      <c r="BN243" s="28"/>
    </row>
    <row r="244" spans="2:66" x14ac:dyDescent="0.2">
      <c r="B244" s="3"/>
      <c r="C244" s="26"/>
      <c r="Z244" s="28"/>
      <c r="AB244" s="28">
        <v>26983</v>
      </c>
      <c r="AC244" s="26">
        <v>24.6</v>
      </c>
      <c r="AD244" s="26">
        <v>4.539658250446315E-2</v>
      </c>
      <c r="AE244" s="26">
        <f t="shared" si="8"/>
        <v>1.1167559296097935</v>
      </c>
      <c r="AH244" s="13"/>
      <c r="AI244" s="13"/>
      <c r="AJ244" s="28"/>
      <c r="AK244" s="28"/>
      <c r="AL244" s="28"/>
      <c r="AM244" s="28"/>
      <c r="AN244" s="28"/>
      <c r="AO244" s="28"/>
      <c r="AP244" s="28"/>
      <c r="AQ244" s="28"/>
      <c r="AR244" s="28"/>
      <c r="AS244" s="28"/>
      <c r="AT244" s="28"/>
      <c r="AU244" s="28"/>
      <c r="AV244" s="28"/>
      <c r="AW244" s="28"/>
      <c r="AX244" s="28"/>
      <c r="AY244" s="28"/>
      <c r="AZ244" s="28"/>
      <c r="BA244" s="28"/>
      <c r="BB244" s="28"/>
      <c r="BC244" s="28"/>
      <c r="BD244" s="28"/>
      <c r="BE244" s="28"/>
      <c r="BF244" s="28"/>
      <c r="BG244" s="28"/>
      <c r="BH244" s="28"/>
      <c r="BI244" s="28"/>
      <c r="BJ244" s="28"/>
      <c r="BK244" s="28"/>
      <c r="BL244" s="28"/>
      <c r="BM244" s="28"/>
      <c r="BN244" s="28"/>
    </row>
    <row r="245" spans="2:66" x14ac:dyDescent="0.2">
      <c r="B245" s="3"/>
      <c r="C245" s="26"/>
      <c r="Z245" s="28"/>
      <c r="AB245" s="28">
        <v>27013</v>
      </c>
      <c r="AC245" s="26">
        <v>35</v>
      </c>
      <c r="AD245" s="26">
        <v>5.4832950777862786E-2</v>
      </c>
      <c r="AE245" s="26">
        <f t="shared" si="8"/>
        <v>1.9191532772251976</v>
      </c>
      <c r="AH245" s="13"/>
      <c r="AI245" s="13"/>
      <c r="AJ245" s="28"/>
      <c r="AK245" s="28"/>
      <c r="AL245" s="28"/>
      <c r="AM245" s="28"/>
      <c r="AN245" s="28"/>
      <c r="AO245" s="28"/>
      <c r="AP245" s="28"/>
      <c r="AQ245" s="28"/>
      <c r="AR245" s="28"/>
      <c r="AS245" s="28"/>
      <c r="AT245" s="28"/>
      <c r="AU245" s="28"/>
      <c r="AV245" s="28"/>
      <c r="AW245" s="28"/>
      <c r="AX245" s="28"/>
      <c r="AY245" s="28"/>
      <c r="AZ245" s="28"/>
      <c r="BA245" s="28"/>
      <c r="BB245" s="28"/>
      <c r="BC245" s="28"/>
      <c r="BD245" s="28"/>
      <c r="BE245" s="28"/>
      <c r="BF245" s="28"/>
      <c r="BG245" s="28"/>
      <c r="BH245" s="28"/>
      <c r="BI245" s="28"/>
      <c r="BJ245" s="28"/>
      <c r="BK245" s="28"/>
      <c r="BL245" s="28"/>
      <c r="BM245" s="28"/>
      <c r="BN245" s="28"/>
    </row>
    <row r="246" spans="2:66" x14ac:dyDescent="0.2">
      <c r="B246" s="3"/>
      <c r="C246" s="26"/>
      <c r="Z246" s="28"/>
      <c r="AB246" s="28">
        <v>27044</v>
      </c>
      <c r="AC246" s="26">
        <v>52.1</v>
      </c>
      <c r="AD246" s="26">
        <v>2.6192703461178676E-2</v>
      </c>
      <c r="AE246" s="26">
        <f t="shared" si="8"/>
        <v>1.3646398503274091</v>
      </c>
      <c r="AH246" s="13"/>
      <c r="AI246" s="13"/>
      <c r="AJ246" s="28"/>
      <c r="AK246" s="28"/>
      <c r="AL246" s="28"/>
      <c r="AM246" s="28"/>
      <c r="AN246" s="28"/>
      <c r="AO246" s="28"/>
      <c r="AP246" s="28"/>
      <c r="AQ246" s="28"/>
      <c r="AR246" s="28"/>
      <c r="AS246" s="28"/>
      <c r="AT246" s="28"/>
      <c r="AU246" s="28"/>
      <c r="AV246" s="28"/>
      <c r="AW246" s="28"/>
      <c r="AX246" s="28"/>
      <c r="AY246" s="28"/>
      <c r="AZ246" s="28"/>
      <c r="BA246" s="28"/>
      <c r="BB246" s="28"/>
      <c r="BC246" s="28"/>
      <c r="BD246" s="28"/>
      <c r="BE246" s="28"/>
      <c r="BF246" s="28"/>
      <c r="BG246" s="28"/>
      <c r="BH246" s="28"/>
      <c r="BI246" s="28"/>
      <c r="BJ246" s="28"/>
      <c r="BK246" s="28"/>
      <c r="BL246" s="28"/>
      <c r="BM246" s="28"/>
      <c r="BN246" s="28"/>
    </row>
    <row r="247" spans="2:66" x14ac:dyDescent="0.2">
      <c r="B247" s="3"/>
      <c r="C247" s="26"/>
      <c r="Z247" s="28"/>
      <c r="AB247" s="28">
        <v>27075</v>
      </c>
      <c r="AC247" s="26">
        <v>57.964953646485611</v>
      </c>
      <c r="AD247" s="26">
        <v>3.7418147801683817E-3</v>
      </c>
      <c r="AE247" s="26">
        <f t="shared" si="8"/>
        <v>0.21689412028619498</v>
      </c>
      <c r="AH247" s="13"/>
      <c r="AI247" s="13"/>
      <c r="AJ247" s="28"/>
      <c r="AK247" s="28"/>
      <c r="AL247" s="28"/>
      <c r="AM247" s="28"/>
      <c r="AN247" s="28"/>
      <c r="AO247" s="28"/>
      <c r="AP247" s="28"/>
      <c r="AQ247" s="28"/>
      <c r="AR247" s="28"/>
      <c r="AS247" s="28"/>
      <c r="AT247" s="28"/>
      <c r="AU247" s="28"/>
      <c r="AV247" s="28"/>
      <c r="AW247" s="28"/>
      <c r="AX247" s="28"/>
      <c r="AY247" s="28"/>
      <c r="AZ247" s="28"/>
      <c r="BA247" s="28"/>
      <c r="BB247" s="28"/>
      <c r="BC247" s="28"/>
      <c r="BD247" s="28"/>
      <c r="BE247" s="28"/>
      <c r="BF247" s="28"/>
      <c r="BG247" s="28"/>
      <c r="BH247" s="28"/>
      <c r="BI247" s="28"/>
      <c r="BJ247" s="28"/>
      <c r="BK247" s="28"/>
      <c r="BL247" s="28"/>
      <c r="BM247" s="28"/>
      <c r="BN247" s="28"/>
    </row>
    <row r="248" spans="2:66" x14ac:dyDescent="0.2">
      <c r="B248" s="3"/>
      <c r="C248" s="26"/>
      <c r="Z248" s="28"/>
      <c r="AB248" s="28">
        <v>27103</v>
      </c>
      <c r="AC248" s="26">
        <v>67.487844709874011</v>
      </c>
      <c r="AD248" s="26">
        <v>3.4144059869036486E-2</v>
      </c>
      <c r="AE248" s="26">
        <f t="shared" si="8"/>
        <v>2.3043090102061754</v>
      </c>
      <c r="AH248" s="13"/>
      <c r="AI248" s="13"/>
      <c r="AJ248" s="28"/>
      <c r="AK248" s="28"/>
      <c r="AL248" s="28"/>
      <c r="AM248" s="28"/>
      <c r="AN248" s="28"/>
      <c r="AO248" s="28"/>
      <c r="AP248" s="28"/>
      <c r="AQ248" s="28"/>
      <c r="AR248" s="28"/>
      <c r="AS248" s="28"/>
      <c r="AT248" s="28"/>
      <c r="AU248" s="28"/>
      <c r="AV248" s="28"/>
      <c r="AW248" s="28"/>
      <c r="AX248" s="28"/>
      <c r="AY248" s="28"/>
      <c r="AZ248" s="28"/>
      <c r="BA248" s="28"/>
      <c r="BB248" s="28"/>
      <c r="BC248" s="28"/>
      <c r="BD248" s="28"/>
      <c r="BE248" s="28"/>
      <c r="BF248" s="28"/>
      <c r="BG248" s="28"/>
      <c r="BH248" s="28"/>
      <c r="BI248" s="28"/>
      <c r="BJ248" s="28"/>
      <c r="BK248" s="28"/>
      <c r="BL248" s="28"/>
      <c r="BM248" s="28"/>
      <c r="BN248" s="28"/>
    </row>
    <row r="249" spans="2:66" x14ac:dyDescent="0.2">
      <c r="B249" s="3"/>
      <c r="C249" s="26"/>
      <c r="Z249" s="28"/>
      <c r="AB249" s="28">
        <v>27134</v>
      </c>
      <c r="AC249" s="26">
        <v>114</v>
      </c>
      <c r="AD249" s="26">
        <v>0.1814780168381665</v>
      </c>
      <c r="AE249" s="26">
        <f t="shared" si="8"/>
        <v>20.688493919550982</v>
      </c>
      <c r="AH249" s="13"/>
      <c r="AI249" s="13"/>
      <c r="AJ249" s="28"/>
      <c r="AK249" s="28"/>
      <c r="AL249" s="28"/>
      <c r="AM249" s="28"/>
      <c r="AN249" s="28"/>
      <c r="AO249" s="28"/>
      <c r="AP249" s="28"/>
      <c r="AQ249" s="28"/>
      <c r="AR249" s="28"/>
      <c r="AS249" s="28"/>
      <c r="AT249" s="28"/>
      <c r="AU249" s="28"/>
      <c r="AV249" s="28"/>
      <c r="AW249" s="28"/>
      <c r="AX249" s="28"/>
      <c r="AY249" s="28"/>
      <c r="AZ249" s="28"/>
      <c r="BA249" s="28"/>
      <c r="BB249" s="28"/>
      <c r="BC249" s="28"/>
      <c r="BD249" s="28"/>
      <c r="BE249" s="28"/>
      <c r="BF249" s="28"/>
      <c r="BG249" s="28"/>
      <c r="BH249" s="28"/>
      <c r="BI249" s="28"/>
      <c r="BJ249" s="28"/>
      <c r="BK249" s="28"/>
      <c r="BL249" s="28"/>
      <c r="BM249" s="28"/>
      <c r="BN249" s="28"/>
    </row>
    <row r="250" spans="2:66" x14ac:dyDescent="0.2">
      <c r="B250" s="3"/>
      <c r="C250" s="26"/>
      <c r="Z250" s="28"/>
      <c r="AB250" s="28">
        <v>27164</v>
      </c>
      <c r="AC250" s="26">
        <v>92.7</v>
      </c>
      <c r="AD250" s="26">
        <v>0.2441534144059869</v>
      </c>
      <c r="AE250" s="26">
        <f t="shared" si="8"/>
        <v>22.633021515434987</v>
      </c>
      <c r="AH250" s="13"/>
      <c r="AI250" s="13"/>
      <c r="AJ250" s="28"/>
      <c r="AK250" s="28"/>
      <c r="AL250" s="28"/>
      <c r="AM250" s="28"/>
      <c r="AN250" s="28"/>
      <c r="AO250" s="28"/>
      <c r="AP250" s="28"/>
      <c r="AQ250" s="28"/>
      <c r="AR250" s="28"/>
      <c r="AS250" s="28"/>
      <c r="AT250" s="28"/>
      <c r="AU250" s="28"/>
      <c r="AV250" s="28"/>
      <c r="AW250" s="28"/>
      <c r="AX250" s="28"/>
      <c r="AY250" s="28"/>
      <c r="AZ250" s="28"/>
      <c r="BA250" s="28"/>
      <c r="BB250" s="28"/>
      <c r="BC250" s="28"/>
      <c r="BD250" s="28"/>
      <c r="BE250" s="28"/>
      <c r="BF250" s="28"/>
      <c r="BG250" s="28"/>
      <c r="BH250" s="28"/>
      <c r="BI250" s="28"/>
      <c r="BJ250" s="28"/>
      <c r="BK250" s="28"/>
      <c r="BL250" s="28"/>
      <c r="BM250" s="28"/>
      <c r="BN250" s="28"/>
    </row>
    <row r="251" spans="2:66" x14ac:dyDescent="0.2">
      <c r="B251" s="3"/>
      <c r="C251" s="26"/>
      <c r="Z251" s="28"/>
      <c r="AB251" s="28">
        <v>27195</v>
      </c>
      <c r="AC251" s="26">
        <v>121</v>
      </c>
      <c r="AD251" s="26">
        <v>4.2563143124415344E-2</v>
      </c>
      <c r="AE251" s="26">
        <f t="shared" si="8"/>
        <v>5.1501403180542562</v>
      </c>
      <c r="AH251" s="13"/>
      <c r="AI251" s="13"/>
      <c r="AJ251" s="28"/>
      <c r="AK251" s="28"/>
      <c r="AL251" s="28"/>
      <c r="AM251" s="28"/>
      <c r="AN251" s="28"/>
      <c r="AO251" s="28"/>
      <c r="AP251" s="28"/>
      <c r="AQ251" s="28"/>
      <c r="AR251" s="28"/>
      <c r="AS251" s="28"/>
      <c r="AT251" s="28"/>
      <c r="AU251" s="28"/>
      <c r="AV251" s="28"/>
      <c r="AW251" s="28"/>
      <c r="AX251" s="28"/>
      <c r="AY251" s="28"/>
      <c r="AZ251" s="28"/>
      <c r="BA251" s="28"/>
      <c r="BB251" s="28"/>
      <c r="BC251" s="28"/>
      <c r="BD251" s="28"/>
      <c r="BE251" s="28"/>
      <c r="BF251" s="28"/>
      <c r="BG251" s="28"/>
      <c r="BH251" s="28"/>
      <c r="BI251" s="28"/>
      <c r="BJ251" s="28"/>
      <c r="BK251" s="28"/>
      <c r="BL251" s="28"/>
      <c r="BM251" s="28"/>
      <c r="BN251" s="28"/>
    </row>
    <row r="252" spans="2:66" x14ac:dyDescent="0.2">
      <c r="B252" s="3"/>
      <c r="C252" s="26"/>
      <c r="Z252" s="28"/>
      <c r="AB252" s="28">
        <v>27225</v>
      </c>
      <c r="AC252" s="26">
        <v>129</v>
      </c>
      <c r="AD252" s="26">
        <v>2.1515434985968196E-2</v>
      </c>
      <c r="AE252" s="26">
        <f t="shared" si="8"/>
        <v>2.7754911131898972</v>
      </c>
      <c r="AH252" s="13"/>
      <c r="AI252" s="13"/>
      <c r="AJ252" s="28"/>
      <c r="AK252" s="28"/>
      <c r="AL252" s="28"/>
      <c r="AM252" s="28"/>
      <c r="AN252" s="28"/>
      <c r="AO252" s="28"/>
      <c r="AP252" s="28"/>
      <c r="AQ252" s="28"/>
      <c r="AR252" s="28"/>
      <c r="AS252" s="28"/>
      <c r="AT252" s="28"/>
      <c r="AU252" s="28"/>
      <c r="AV252" s="28"/>
      <c r="AW252" s="28"/>
      <c r="AX252" s="28"/>
      <c r="AY252" s="28"/>
      <c r="AZ252" s="28"/>
      <c r="BA252" s="28"/>
      <c r="BB252" s="28"/>
      <c r="BC252" s="28"/>
      <c r="BD252" s="28"/>
      <c r="BE252" s="28"/>
      <c r="BF252" s="28"/>
      <c r="BG252" s="28"/>
      <c r="BH252" s="28"/>
      <c r="BI252" s="28"/>
      <c r="BJ252" s="28"/>
      <c r="BK252" s="28"/>
      <c r="BL252" s="28"/>
      <c r="BM252" s="28"/>
      <c r="BN252" s="28"/>
    </row>
    <row r="253" spans="2:66" x14ac:dyDescent="0.2">
      <c r="B253" s="3"/>
      <c r="C253" s="26"/>
      <c r="Z253" s="28"/>
      <c r="AB253" s="28">
        <v>27256</v>
      </c>
      <c r="AC253" s="26">
        <v>65.400000000000006</v>
      </c>
      <c r="AD253" s="26">
        <v>0.21141253507951355</v>
      </c>
      <c r="AE253" s="26">
        <f t="shared" si="8"/>
        <v>13.826379794200188</v>
      </c>
      <c r="AH253" s="13"/>
      <c r="AI253" s="13"/>
      <c r="AJ253" s="28"/>
      <c r="AK253" s="28"/>
      <c r="AL253" s="28"/>
      <c r="AM253" s="28"/>
      <c r="AN253" s="28"/>
      <c r="AO253" s="28"/>
      <c r="AP253" s="28"/>
      <c r="AQ253" s="28"/>
      <c r="AR253" s="28"/>
      <c r="AS253" s="28"/>
      <c r="AT253" s="28"/>
      <c r="AU253" s="28"/>
      <c r="AV253" s="28"/>
      <c r="AW253" s="28"/>
      <c r="AX253" s="28"/>
      <c r="AY253" s="28"/>
      <c r="AZ253" s="28"/>
      <c r="BA253" s="28"/>
      <c r="BB253" s="28"/>
      <c r="BC253" s="28"/>
      <c r="BD253" s="28"/>
      <c r="BE253" s="28"/>
      <c r="BF253" s="28"/>
      <c r="BG253" s="28"/>
      <c r="BH253" s="28"/>
      <c r="BI253" s="28"/>
      <c r="BJ253" s="28"/>
      <c r="BK253" s="28"/>
      <c r="BL253" s="28"/>
      <c r="BM253" s="28"/>
      <c r="BN253" s="28"/>
    </row>
    <row r="254" spans="2:66" x14ac:dyDescent="0.2">
      <c r="B254" s="3"/>
      <c r="C254" s="26"/>
      <c r="Z254" s="28"/>
      <c r="AB254" s="28">
        <v>27287</v>
      </c>
      <c r="AC254" s="26">
        <v>56.378449447216425</v>
      </c>
      <c r="AD254" s="26">
        <v>1.3564078578110383E-2</v>
      </c>
      <c r="AE254" s="26">
        <f t="shared" si="8"/>
        <v>0.76472171841406744</v>
      </c>
      <c r="AH254" s="13"/>
      <c r="AI254" s="13"/>
      <c r="AJ254" s="28"/>
      <c r="AK254" s="28"/>
      <c r="AL254" s="28"/>
      <c r="AM254" s="28"/>
      <c r="AN254" s="28"/>
      <c r="AO254" s="28"/>
      <c r="AP254" s="28"/>
      <c r="AQ254" s="28"/>
      <c r="AR254" s="28"/>
      <c r="AS254" s="28"/>
      <c r="AT254" s="28"/>
      <c r="AU254" s="28"/>
      <c r="AV254" s="28"/>
      <c r="AW254" s="28"/>
      <c r="AX254" s="28"/>
      <c r="AY254" s="28"/>
      <c r="AZ254" s="28"/>
      <c r="BA254" s="28"/>
      <c r="BB254" s="28"/>
      <c r="BC254" s="28"/>
      <c r="BD254" s="28"/>
      <c r="BE254" s="28"/>
      <c r="BF254" s="28"/>
      <c r="BG254" s="28"/>
      <c r="BH254" s="28"/>
      <c r="BI254" s="28"/>
      <c r="BJ254" s="28"/>
      <c r="BK254" s="28"/>
      <c r="BL254" s="28"/>
      <c r="BM254" s="28"/>
      <c r="BN254" s="28"/>
    </row>
    <row r="255" spans="2:66" x14ac:dyDescent="0.2">
      <c r="B255" s="3"/>
      <c r="C255" s="26"/>
      <c r="Z255" s="28"/>
      <c r="AB255" s="28">
        <v>27317</v>
      </c>
      <c r="AC255" s="26">
        <v>28.5</v>
      </c>
      <c r="AD255" s="26">
        <v>0.13844714686623014</v>
      </c>
      <c r="AE255" s="26">
        <f t="shared" si="8"/>
        <v>3.945743685687559</v>
      </c>
      <c r="AH255" s="13"/>
      <c r="AI255" s="13"/>
      <c r="AJ255" s="28"/>
      <c r="AK255" s="28"/>
      <c r="AL255" s="28"/>
      <c r="AM255" s="28"/>
      <c r="AN255" s="28"/>
      <c r="AO255" s="28"/>
      <c r="AP255" s="28"/>
      <c r="AQ255" s="28"/>
      <c r="AR255" s="28"/>
      <c r="AS255" s="28"/>
      <c r="AT255" s="28"/>
      <c r="AU255" s="28"/>
      <c r="AV255" s="28"/>
      <c r="AW255" s="28"/>
      <c r="AX255" s="28"/>
      <c r="AY255" s="28"/>
      <c r="AZ255" s="28"/>
      <c r="BA255" s="28"/>
      <c r="BB255" s="28"/>
      <c r="BC255" s="28"/>
      <c r="BD255" s="28"/>
      <c r="BE255" s="28"/>
      <c r="BF255" s="28"/>
      <c r="BG255" s="28"/>
      <c r="BH255" s="28"/>
      <c r="BI255" s="28"/>
      <c r="BJ255" s="28"/>
      <c r="BK255" s="28"/>
      <c r="BL255" s="28"/>
      <c r="BM255" s="28"/>
      <c r="BN255" s="28"/>
    </row>
    <row r="256" spans="2:66" x14ac:dyDescent="0.2">
      <c r="B256" s="3"/>
      <c r="C256" s="26"/>
      <c r="Z256" s="28"/>
      <c r="AB256" s="28">
        <v>27348</v>
      </c>
      <c r="AC256" s="26">
        <v>46.6</v>
      </c>
      <c r="AD256" s="26">
        <v>5.051449953227316E-2</v>
      </c>
      <c r="AE256" s="26">
        <f t="shared" si="8"/>
        <v>2.3539756782039292</v>
      </c>
      <c r="AH256" s="13"/>
      <c r="AI256" s="13"/>
      <c r="AJ256" s="28"/>
      <c r="AK256" s="28"/>
      <c r="AL256" s="28"/>
      <c r="AM256" s="28"/>
      <c r="AN256" s="28"/>
      <c r="AO256" s="28"/>
      <c r="AP256" s="28"/>
      <c r="AQ256" s="28"/>
      <c r="AR256" s="28"/>
      <c r="AS256" s="28"/>
      <c r="AT256" s="28"/>
      <c r="AU256" s="28"/>
      <c r="AV256" s="28"/>
      <c r="AW256" s="28"/>
      <c r="AX256" s="28"/>
      <c r="AY256" s="28"/>
      <c r="AZ256" s="28"/>
      <c r="BA256" s="28"/>
      <c r="BB256" s="28"/>
      <c r="BC256" s="28"/>
      <c r="BD256" s="28"/>
      <c r="BE256" s="28"/>
      <c r="BF256" s="28"/>
      <c r="BG256" s="28"/>
      <c r="BH256" s="28"/>
      <c r="BI256" s="28"/>
      <c r="BJ256" s="28"/>
      <c r="BK256" s="28"/>
      <c r="BL256" s="28"/>
      <c r="BM256" s="28"/>
      <c r="BN256" s="28"/>
    </row>
    <row r="257" spans="2:66" x14ac:dyDescent="0.2">
      <c r="B257" s="3"/>
      <c r="C257" s="26"/>
      <c r="Z257" s="28"/>
      <c r="AB257" s="28">
        <v>27378</v>
      </c>
      <c r="AC257" s="26">
        <v>61.9</v>
      </c>
      <c r="AD257" s="26">
        <v>3.2273152478952294E-2</v>
      </c>
      <c r="AE257" s="26">
        <f t="shared" si="8"/>
        <v>1.9977081384471469</v>
      </c>
      <c r="AH257" s="13"/>
      <c r="AI257" s="13"/>
      <c r="AJ257" s="28"/>
      <c r="AK257" s="28"/>
      <c r="AL257" s="28"/>
      <c r="AM257" s="28"/>
      <c r="AN257" s="28"/>
      <c r="AO257" s="28"/>
      <c r="AP257" s="28"/>
      <c r="AQ257" s="28"/>
      <c r="AR257" s="28"/>
      <c r="AS257" s="28"/>
      <c r="AT257" s="28"/>
      <c r="AU257" s="28"/>
      <c r="AV257" s="28"/>
      <c r="AW257" s="28"/>
      <c r="AX257" s="28"/>
      <c r="AY257" s="28"/>
      <c r="AZ257" s="28"/>
      <c r="BA257" s="28"/>
      <c r="BB257" s="28"/>
      <c r="BC257" s="28"/>
      <c r="BD257" s="28"/>
      <c r="BE257" s="28"/>
      <c r="BF257" s="28"/>
      <c r="BG257" s="28"/>
      <c r="BH257" s="28"/>
      <c r="BI257" s="28"/>
      <c r="BJ257" s="28"/>
      <c r="BK257" s="28"/>
      <c r="BL257" s="28"/>
      <c r="BM257" s="28"/>
      <c r="BN257" s="28"/>
    </row>
    <row r="258" spans="2:66" x14ac:dyDescent="0.2">
      <c r="B258" s="3"/>
      <c r="C258" s="26"/>
      <c r="Z258" s="28"/>
      <c r="AB258" s="28">
        <v>27409</v>
      </c>
      <c r="AC258" s="26">
        <v>44.5</v>
      </c>
      <c r="AD258" s="26">
        <v>7.8171091445427734E-2</v>
      </c>
      <c r="AE258" s="26">
        <f t="shared" ref="AE258:AE321" si="9">AC258*AD258</f>
        <v>3.4786135693215341</v>
      </c>
      <c r="AH258" s="13"/>
      <c r="AI258" s="13"/>
      <c r="AJ258" s="28"/>
      <c r="AK258" s="28"/>
      <c r="AL258" s="28"/>
      <c r="AM258" s="28"/>
      <c r="AN258" s="28"/>
      <c r="AO258" s="28"/>
      <c r="AP258" s="28"/>
      <c r="AQ258" s="28"/>
      <c r="AR258" s="28"/>
      <c r="AS258" s="28"/>
      <c r="AT258" s="28"/>
      <c r="AU258" s="28"/>
      <c r="AV258" s="28"/>
      <c r="AW258" s="28"/>
      <c r="AX258" s="28"/>
      <c r="AY258" s="28"/>
      <c r="AZ258" s="28"/>
      <c r="BA258" s="28"/>
      <c r="BB258" s="28"/>
      <c r="BC258" s="28"/>
      <c r="BD258" s="28"/>
      <c r="BE258" s="28"/>
      <c r="BF258" s="28"/>
      <c r="BG258" s="28"/>
      <c r="BH258" s="28"/>
      <c r="BI258" s="28"/>
      <c r="BJ258" s="28"/>
      <c r="BK258" s="28"/>
      <c r="BL258" s="28"/>
      <c r="BM258" s="28"/>
      <c r="BN258" s="28"/>
    </row>
    <row r="259" spans="2:66" x14ac:dyDescent="0.2">
      <c r="B259" s="3"/>
      <c r="C259" s="26"/>
      <c r="Z259" s="28"/>
      <c r="AB259" s="28">
        <v>27440</v>
      </c>
      <c r="AC259" s="26">
        <v>71.2</v>
      </c>
      <c r="AD259" s="26">
        <v>6.1946902654867256E-2</v>
      </c>
      <c r="AE259" s="26">
        <f t="shared" si="9"/>
        <v>4.4106194690265488</v>
      </c>
      <c r="AH259" s="13"/>
      <c r="AI259" s="13"/>
      <c r="AJ259" s="28"/>
      <c r="AK259" s="28"/>
      <c r="AL259" s="28"/>
      <c r="AM259" s="28"/>
      <c r="AN259" s="28"/>
      <c r="AO259" s="28"/>
      <c r="AP259" s="28"/>
      <c r="AQ259" s="28"/>
      <c r="AR259" s="28"/>
      <c r="AS259" s="28"/>
      <c r="AT259" s="28"/>
      <c r="AU259" s="28"/>
      <c r="AV259" s="28"/>
      <c r="AW259" s="28"/>
      <c r="AX259" s="28"/>
      <c r="AY259" s="28"/>
      <c r="AZ259" s="28"/>
      <c r="BA259" s="28"/>
      <c r="BB259" s="28"/>
      <c r="BC259" s="28"/>
      <c r="BD259" s="28"/>
      <c r="BE259" s="28"/>
      <c r="BF259" s="28"/>
      <c r="BG259" s="28"/>
      <c r="BH259" s="28"/>
      <c r="BI259" s="28"/>
      <c r="BJ259" s="28"/>
      <c r="BK259" s="28"/>
      <c r="BL259" s="28"/>
      <c r="BM259" s="28"/>
      <c r="BN259" s="28"/>
    </row>
    <row r="260" spans="2:66" x14ac:dyDescent="0.2">
      <c r="B260" s="3"/>
      <c r="C260" s="26"/>
      <c r="Z260" s="28"/>
      <c r="AB260" s="28">
        <v>27468</v>
      </c>
      <c r="AC260" s="26">
        <v>55.1</v>
      </c>
      <c r="AD260" s="26">
        <v>6.637168141592921E-2</v>
      </c>
      <c r="AE260" s="26">
        <f t="shared" si="9"/>
        <v>3.6570796460176997</v>
      </c>
      <c r="AH260" s="13"/>
      <c r="AI260" s="13"/>
      <c r="AJ260" s="28"/>
      <c r="AK260" s="28"/>
      <c r="AL260" s="28"/>
      <c r="AM260" s="28"/>
      <c r="AN260" s="28"/>
      <c r="AO260" s="28"/>
      <c r="AP260" s="28"/>
      <c r="AQ260" s="28"/>
      <c r="AR260" s="28"/>
      <c r="AS260" s="28"/>
      <c r="AT260" s="28"/>
      <c r="AU260" s="28"/>
      <c r="AV260" s="28"/>
      <c r="AW260" s="28"/>
      <c r="AX260" s="28"/>
      <c r="AY260" s="28"/>
      <c r="AZ260" s="28"/>
      <c r="BA260" s="28"/>
      <c r="BB260" s="28"/>
      <c r="BC260" s="28"/>
      <c r="BD260" s="28"/>
      <c r="BE260" s="28"/>
      <c r="BF260" s="28"/>
      <c r="BG260" s="28"/>
      <c r="BH260" s="28"/>
      <c r="BI260" s="28"/>
      <c r="BJ260" s="28"/>
      <c r="BK260" s="28"/>
      <c r="BL260" s="28"/>
      <c r="BM260" s="28"/>
      <c r="BN260" s="28"/>
    </row>
    <row r="261" spans="2:66" x14ac:dyDescent="0.2">
      <c r="B261" s="3"/>
      <c r="C261" s="26"/>
      <c r="Z261" s="28"/>
      <c r="AB261" s="28">
        <v>27499</v>
      </c>
      <c r="AC261" s="26">
        <v>50</v>
      </c>
      <c r="AD261" s="26">
        <v>0.13520157325467061</v>
      </c>
      <c r="AE261" s="26">
        <f t="shared" si="9"/>
        <v>6.7600786627335303</v>
      </c>
      <c r="AH261" s="13"/>
      <c r="AI261" s="13"/>
      <c r="AJ261" s="28"/>
      <c r="AK261" s="28"/>
      <c r="AL261" s="28"/>
      <c r="AM261" s="28"/>
      <c r="AN261" s="28"/>
      <c r="AO261" s="28"/>
      <c r="AP261" s="28"/>
      <c r="AQ261" s="28"/>
      <c r="AR261" s="28"/>
      <c r="AS261" s="28"/>
      <c r="AT261" s="28"/>
      <c r="AU261" s="28"/>
      <c r="AV261" s="28"/>
      <c r="AW261" s="28"/>
      <c r="AX261" s="28"/>
      <c r="AY261" s="28"/>
      <c r="AZ261" s="28"/>
      <c r="BA261" s="28"/>
      <c r="BB261" s="28"/>
      <c r="BC261" s="28"/>
      <c r="BD261" s="28"/>
      <c r="BE261" s="28"/>
      <c r="BF261" s="28"/>
      <c r="BG261" s="28"/>
      <c r="BH261" s="28"/>
      <c r="BI261" s="28"/>
      <c r="BJ261" s="28"/>
      <c r="BK261" s="28"/>
      <c r="BL261" s="28"/>
      <c r="BM261" s="28"/>
      <c r="BN261" s="28"/>
    </row>
    <row r="262" spans="2:66" x14ac:dyDescent="0.2">
      <c r="B262" s="3"/>
      <c r="C262" s="26"/>
      <c r="Z262" s="28"/>
      <c r="AB262" s="28">
        <v>27529</v>
      </c>
      <c r="AC262" s="26">
        <v>88.4</v>
      </c>
      <c r="AD262" s="26">
        <v>0.12684365781710916</v>
      </c>
      <c r="AE262" s="26">
        <f t="shared" si="9"/>
        <v>11.21297935103245</v>
      </c>
      <c r="AH262" s="13"/>
      <c r="AI262" s="13"/>
      <c r="AJ262" s="28"/>
      <c r="AK262" s="28"/>
      <c r="AL262" s="28"/>
      <c r="AM262" s="28"/>
      <c r="AN262" s="28"/>
      <c r="AO262" s="28"/>
      <c r="AP262" s="28"/>
      <c r="AQ262" s="28"/>
      <c r="AR262" s="28"/>
      <c r="AS262" s="28"/>
      <c r="AT262" s="28"/>
      <c r="AU262" s="28"/>
      <c r="AV262" s="28"/>
      <c r="AW262" s="28"/>
      <c r="AX262" s="28"/>
      <c r="AY262" s="28"/>
      <c r="AZ262" s="28"/>
      <c r="BA262" s="28"/>
      <c r="BB262" s="28"/>
      <c r="BC262" s="28"/>
      <c r="BD262" s="28"/>
      <c r="BE262" s="28"/>
      <c r="BF262" s="28"/>
      <c r="BG262" s="28"/>
      <c r="BH262" s="28"/>
      <c r="BI262" s="28"/>
      <c r="BJ262" s="28"/>
      <c r="BK262" s="28"/>
      <c r="BL262" s="28"/>
      <c r="BM262" s="28"/>
      <c r="BN262" s="28"/>
    </row>
    <row r="263" spans="2:66" x14ac:dyDescent="0.2">
      <c r="B263" s="3"/>
      <c r="C263" s="26"/>
      <c r="Z263" s="28"/>
      <c r="AB263" s="28">
        <v>27560</v>
      </c>
      <c r="AC263" s="26">
        <v>73.2</v>
      </c>
      <c r="AD263" s="26">
        <v>0.15142576204523109</v>
      </c>
      <c r="AE263" s="26">
        <f t="shared" si="9"/>
        <v>11.084365781710916</v>
      </c>
      <c r="AH263" s="13"/>
      <c r="AI263" s="13"/>
      <c r="AJ263" s="28"/>
      <c r="AK263" s="28"/>
      <c r="AL263" s="28"/>
      <c r="AM263" s="28"/>
      <c r="AN263" s="28"/>
      <c r="AO263" s="28"/>
      <c r="AP263" s="28"/>
      <c r="AQ263" s="28"/>
      <c r="AR263" s="28"/>
      <c r="AS263" s="28"/>
      <c r="AT263" s="28"/>
      <c r="AU263" s="28"/>
      <c r="AV263" s="28"/>
      <c r="AW263" s="28"/>
      <c r="AX263" s="28"/>
      <c r="AY263" s="28"/>
      <c r="AZ263" s="28"/>
      <c r="BA263" s="28"/>
      <c r="BB263" s="28"/>
      <c r="BC263" s="28"/>
      <c r="BD263" s="28"/>
      <c r="BE263" s="28"/>
      <c r="BF263" s="28"/>
      <c r="BG263" s="28"/>
      <c r="BH263" s="28"/>
      <c r="BI263" s="28"/>
      <c r="BJ263" s="28"/>
      <c r="BK263" s="28"/>
      <c r="BL263" s="28"/>
      <c r="BM263" s="28"/>
      <c r="BN263" s="28"/>
    </row>
    <row r="264" spans="2:66" x14ac:dyDescent="0.2">
      <c r="B264" s="3"/>
      <c r="C264" s="26"/>
      <c r="Z264" s="28"/>
      <c r="AB264" s="28">
        <v>27590</v>
      </c>
      <c r="AC264" s="26">
        <v>48.6</v>
      </c>
      <c r="AD264" s="26">
        <v>8.0137659783677484E-2</v>
      </c>
      <c r="AE264" s="26">
        <f t="shared" si="9"/>
        <v>3.8946902654867257</v>
      </c>
      <c r="AH264" s="13"/>
      <c r="AI264" s="13"/>
      <c r="AJ264" s="28"/>
      <c r="AK264" s="28"/>
      <c r="AL264" s="28"/>
      <c r="AM264" s="28"/>
      <c r="AN264" s="28"/>
      <c r="AO264" s="28"/>
      <c r="AP264" s="28"/>
      <c r="AQ264" s="28"/>
      <c r="AR264" s="28"/>
      <c r="AS264" s="28"/>
      <c r="AT264" s="28"/>
      <c r="AU264" s="28"/>
      <c r="AV264" s="28"/>
      <c r="AW264" s="28"/>
      <c r="AX264" s="28"/>
      <c r="AY264" s="28"/>
      <c r="AZ264" s="28"/>
      <c r="BA264" s="28"/>
      <c r="BB264" s="28"/>
      <c r="BC264" s="28"/>
      <c r="BD264" s="28"/>
      <c r="BE264" s="28"/>
      <c r="BF264" s="28"/>
      <c r="BG264" s="28"/>
      <c r="BH264" s="28"/>
      <c r="BI264" s="28"/>
      <c r="BJ264" s="28"/>
      <c r="BK264" s="28"/>
      <c r="BL264" s="28"/>
      <c r="BM264" s="28"/>
      <c r="BN264" s="28"/>
    </row>
    <row r="265" spans="2:66" x14ac:dyDescent="0.2">
      <c r="B265" s="3"/>
      <c r="C265" s="26"/>
      <c r="Z265" s="28"/>
      <c r="AB265" s="28">
        <v>27621</v>
      </c>
      <c r="AC265" s="26">
        <v>60.2</v>
      </c>
      <c r="AD265" s="26">
        <v>6.7354965585054091E-2</v>
      </c>
      <c r="AE265" s="26">
        <f t="shared" si="9"/>
        <v>4.0547689282202564</v>
      </c>
      <c r="AH265" s="13"/>
      <c r="AI265" s="13"/>
      <c r="AJ265" s="28"/>
      <c r="AK265" s="28"/>
      <c r="AL265" s="28"/>
      <c r="AM265" s="28"/>
      <c r="AN265" s="28"/>
      <c r="AO265" s="28"/>
      <c r="AP265" s="28"/>
      <c r="AQ265" s="28"/>
      <c r="AR265" s="28"/>
      <c r="AS265" s="28"/>
      <c r="AT265" s="28"/>
      <c r="AU265" s="28"/>
      <c r="AV265" s="28"/>
      <c r="AW265" s="28"/>
      <c r="AX265" s="28"/>
      <c r="AY265" s="28"/>
      <c r="AZ265" s="28"/>
      <c r="BA265" s="28"/>
      <c r="BB265" s="28"/>
      <c r="BC265" s="28"/>
      <c r="BD265" s="28"/>
      <c r="BE265" s="28"/>
      <c r="BF265" s="28"/>
      <c r="BG265" s="28"/>
      <c r="BH265" s="28"/>
      <c r="BI265" s="28"/>
      <c r="BJ265" s="28"/>
      <c r="BK265" s="28"/>
      <c r="BL265" s="28"/>
      <c r="BM265" s="28"/>
      <c r="BN265" s="28"/>
    </row>
    <row r="266" spans="2:66" x14ac:dyDescent="0.2">
      <c r="B266" s="3"/>
      <c r="C266" s="26"/>
      <c r="Z266" s="28"/>
      <c r="AB266" s="28">
        <v>27652</v>
      </c>
      <c r="AC266" s="26">
        <v>34.799999999999997</v>
      </c>
      <c r="AD266" s="26">
        <v>7.5221238938053103E-2</v>
      </c>
      <c r="AE266" s="26">
        <f t="shared" si="9"/>
        <v>2.6176991150442479</v>
      </c>
      <c r="AH266" s="13"/>
      <c r="AI266" s="13"/>
      <c r="AJ266" s="28"/>
      <c r="AK266" s="28"/>
      <c r="AL266" s="28"/>
      <c r="AM266" s="28"/>
      <c r="AN266" s="28"/>
      <c r="AO266" s="28"/>
      <c r="AP266" s="28"/>
      <c r="AQ266" s="28"/>
      <c r="AR266" s="28"/>
      <c r="AS266" s="28"/>
      <c r="AT266" s="28"/>
      <c r="AU266" s="28"/>
      <c r="AV266" s="28"/>
      <c r="AW266" s="28"/>
      <c r="AX266" s="28"/>
      <c r="AY266" s="28"/>
      <c r="AZ266" s="28"/>
      <c r="BA266" s="28"/>
      <c r="BB266" s="28"/>
      <c r="BC266" s="28"/>
      <c r="BD266" s="28"/>
      <c r="BE266" s="28"/>
      <c r="BF266" s="28"/>
      <c r="BG266" s="28"/>
      <c r="BH266" s="28"/>
      <c r="BI266" s="28"/>
      <c r="BJ266" s="28"/>
      <c r="BK266" s="28"/>
      <c r="BL266" s="28"/>
      <c r="BM266" s="28"/>
      <c r="BN266" s="28"/>
    </row>
    <row r="267" spans="2:66" x14ac:dyDescent="0.2">
      <c r="B267" s="3"/>
      <c r="C267" s="26"/>
      <c r="Z267" s="28"/>
      <c r="AB267" s="28">
        <v>27682</v>
      </c>
      <c r="AC267" s="26">
        <v>53.863250533249754</v>
      </c>
      <c r="AD267" s="26">
        <v>4.9164208456243857E-4</v>
      </c>
      <c r="AE267" s="26">
        <f t="shared" si="9"/>
        <v>2.6481440773475789E-2</v>
      </c>
      <c r="AH267" s="13"/>
      <c r="AI267" s="13"/>
      <c r="AJ267" s="28"/>
      <c r="AK267" s="28"/>
      <c r="AL267" s="28"/>
      <c r="AM267" s="28"/>
      <c r="AN267" s="28"/>
      <c r="AO267" s="28"/>
      <c r="AP267" s="28"/>
      <c r="AQ267" s="28"/>
      <c r="AR267" s="28"/>
      <c r="AS267" s="28"/>
      <c r="AT267" s="28"/>
      <c r="AU267" s="28"/>
      <c r="AV267" s="28"/>
      <c r="AW267" s="28"/>
      <c r="AX267" s="28"/>
      <c r="AY267" s="28"/>
      <c r="AZ267" s="28"/>
      <c r="BA267" s="28"/>
      <c r="BB267" s="28"/>
      <c r="BC267" s="28"/>
      <c r="BD267" s="28"/>
      <c r="BE267" s="28"/>
      <c r="BF267" s="28"/>
      <c r="BG267" s="28"/>
      <c r="BH267" s="28"/>
      <c r="BI267" s="28"/>
      <c r="BJ267" s="28"/>
      <c r="BK267" s="28"/>
      <c r="BL267" s="28"/>
      <c r="BM267" s="28"/>
      <c r="BN267" s="28"/>
    </row>
    <row r="268" spans="2:66" x14ac:dyDescent="0.2">
      <c r="B268" s="3"/>
      <c r="C268" s="26"/>
      <c r="Z268" s="28"/>
      <c r="AB268" s="28">
        <v>27713</v>
      </c>
      <c r="AC268" s="26">
        <v>22.9</v>
      </c>
      <c r="AD268" s="26">
        <v>0.12438544739429694</v>
      </c>
      <c r="AE268" s="26">
        <f t="shared" si="9"/>
        <v>2.8484267453293999</v>
      </c>
      <c r="AH268" s="13"/>
      <c r="AI268" s="13"/>
      <c r="AJ268" s="28"/>
      <c r="AK268" s="28"/>
      <c r="AL268" s="28"/>
      <c r="AM268" s="28"/>
      <c r="AN268" s="28"/>
      <c r="AO268" s="28"/>
      <c r="AP268" s="28"/>
      <c r="AQ268" s="28"/>
      <c r="AR268" s="28"/>
      <c r="AS268" s="28"/>
      <c r="AT268" s="28"/>
      <c r="AU268" s="28"/>
      <c r="AV268" s="28"/>
      <c r="AW268" s="28"/>
      <c r="AX268" s="28"/>
      <c r="AY268" s="28"/>
      <c r="AZ268" s="28"/>
      <c r="BA268" s="28"/>
      <c r="BB268" s="28"/>
      <c r="BC268" s="28"/>
      <c r="BD268" s="28"/>
      <c r="BE268" s="28"/>
      <c r="BF268" s="28"/>
      <c r="BG268" s="28"/>
      <c r="BH268" s="28"/>
      <c r="BI268" s="28"/>
      <c r="BJ268" s="28"/>
      <c r="BK268" s="28"/>
      <c r="BL268" s="28"/>
      <c r="BM268" s="28"/>
      <c r="BN268" s="28"/>
    </row>
    <row r="269" spans="2:66" x14ac:dyDescent="0.2">
      <c r="B269" s="3"/>
      <c r="C269" s="26"/>
      <c r="Z269" s="28"/>
      <c r="AB269" s="28">
        <v>27743</v>
      </c>
      <c r="AC269" s="26">
        <v>29.1</v>
      </c>
      <c r="AD269" s="26">
        <v>3.2448377581120944E-2</v>
      </c>
      <c r="AE269" s="26">
        <f t="shared" si="9"/>
        <v>0.94424778761061945</v>
      </c>
      <c r="AH269" s="13"/>
      <c r="AI269" s="13"/>
      <c r="AJ269" s="28"/>
      <c r="AK269" s="28"/>
      <c r="AL269" s="28"/>
      <c r="AM269" s="28"/>
      <c r="AN269" s="28"/>
      <c r="AO269" s="28"/>
      <c r="AP269" s="28"/>
      <c r="AQ269" s="28"/>
      <c r="AR269" s="28"/>
      <c r="AS269" s="28"/>
      <c r="AT269" s="28"/>
      <c r="AU269" s="28"/>
      <c r="AV269" s="28"/>
      <c r="AW269" s="28"/>
      <c r="AX269" s="28"/>
      <c r="AY269" s="28"/>
      <c r="AZ269" s="28"/>
      <c r="BA269" s="28"/>
      <c r="BB269" s="28"/>
      <c r="BC269" s="28"/>
      <c r="BD269" s="28"/>
      <c r="BE269" s="28"/>
      <c r="BF269" s="28"/>
      <c r="BG269" s="28"/>
      <c r="BH269" s="28"/>
      <c r="BI269" s="28"/>
      <c r="BJ269" s="28"/>
      <c r="BK269" s="28"/>
      <c r="BL269" s="28"/>
      <c r="BM269" s="28"/>
      <c r="BN269" s="28"/>
    </row>
    <row r="270" spans="2:66" x14ac:dyDescent="0.2">
      <c r="B270" s="3"/>
      <c r="C270" s="26"/>
      <c r="Z270" s="28"/>
      <c r="AB270" s="28">
        <v>27774</v>
      </c>
      <c r="AC270" s="26">
        <v>43.4</v>
      </c>
      <c r="AD270" s="26">
        <v>2.0111731843575419E-2</v>
      </c>
      <c r="AE270" s="26">
        <f t="shared" si="9"/>
        <v>0.87284916201117313</v>
      </c>
      <c r="AH270" s="13"/>
      <c r="AI270" s="13"/>
      <c r="AJ270" s="28"/>
      <c r="AK270" s="28"/>
      <c r="AL270" s="28"/>
      <c r="AM270" s="28"/>
      <c r="AN270" s="28"/>
      <c r="AO270" s="28"/>
      <c r="AP270" s="28"/>
      <c r="AQ270" s="28"/>
      <c r="AR270" s="28"/>
      <c r="AS270" s="28"/>
      <c r="AT270" s="28"/>
      <c r="AU270" s="28"/>
      <c r="AV270" s="28"/>
      <c r="AW270" s="28"/>
      <c r="AX270" s="28"/>
      <c r="AY270" s="28"/>
      <c r="AZ270" s="28"/>
      <c r="BA270" s="28"/>
      <c r="BB270" s="28"/>
      <c r="BC270" s="28"/>
      <c r="BD270" s="28"/>
      <c r="BE270" s="28"/>
      <c r="BF270" s="28"/>
      <c r="BG270" s="28"/>
      <c r="BH270" s="28"/>
      <c r="BI270" s="28"/>
      <c r="BJ270" s="28"/>
      <c r="BK270" s="28"/>
      <c r="BL270" s="28"/>
      <c r="BM270" s="28"/>
      <c r="BN270" s="28"/>
    </row>
    <row r="271" spans="2:66" x14ac:dyDescent="0.2">
      <c r="B271" s="3"/>
      <c r="C271" s="26"/>
      <c r="Z271" s="28"/>
      <c r="AB271" s="28">
        <v>27805</v>
      </c>
      <c r="AC271" s="26">
        <v>35.4</v>
      </c>
      <c r="AD271" s="26">
        <v>6.4245810055865923E-2</v>
      </c>
      <c r="AE271" s="26">
        <f t="shared" si="9"/>
        <v>2.2743016759776538</v>
      </c>
      <c r="AH271" s="13"/>
      <c r="AI271" s="13"/>
      <c r="AJ271" s="28"/>
      <c r="AK271" s="28"/>
      <c r="AL271" s="28"/>
      <c r="AM271" s="28"/>
      <c r="AN271" s="28"/>
      <c r="AO271" s="28"/>
      <c r="AP271" s="28"/>
      <c r="AQ271" s="28"/>
      <c r="AR271" s="28"/>
      <c r="AS271" s="28"/>
      <c r="AT271" s="28"/>
      <c r="AU271" s="28"/>
      <c r="AV271" s="28"/>
      <c r="AW271" s="28"/>
      <c r="AX271" s="28"/>
      <c r="AY271" s="28"/>
      <c r="AZ271" s="28"/>
      <c r="BA271" s="28"/>
      <c r="BB271" s="28"/>
      <c r="BC271" s="28"/>
      <c r="BD271" s="28"/>
      <c r="BE271" s="28"/>
      <c r="BF271" s="28"/>
      <c r="BG271" s="28"/>
      <c r="BH271" s="28"/>
      <c r="BI271" s="28"/>
      <c r="BJ271" s="28"/>
      <c r="BK271" s="28"/>
      <c r="BL271" s="28"/>
      <c r="BM271" s="28"/>
      <c r="BN271" s="28"/>
    </row>
    <row r="272" spans="2:66" x14ac:dyDescent="0.2">
      <c r="B272" s="3"/>
      <c r="C272" s="26"/>
      <c r="Z272" s="28"/>
      <c r="AB272" s="28">
        <v>27834</v>
      </c>
      <c r="AC272" s="26">
        <v>39.200000000000003</v>
      </c>
      <c r="AD272" s="26">
        <v>0.14469273743016761</v>
      </c>
      <c r="AE272" s="26">
        <f t="shared" si="9"/>
        <v>5.6719553072625706</v>
      </c>
      <c r="AH272" s="13"/>
      <c r="AI272" s="13"/>
      <c r="AJ272" s="28"/>
      <c r="AK272" s="28"/>
      <c r="AL272" s="28"/>
      <c r="AM272" s="28"/>
      <c r="AN272" s="28"/>
      <c r="AO272" s="28"/>
      <c r="AP272" s="28"/>
      <c r="AQ272" s="28"/>
      <c r="AR272" s="28"/>
      <c r="AS272" s="28"/>
      <c r="AT272" s="28"/>
      <c r="AU272" s="28"/>
      <c r="AV272" s="28"/>
      <c r="AW272" s="28"/>
      <c r="AX272" s="28"/>
      <c r="AY272" s="28"/>
      <c r="AZ272" s="28"/>
      <c r="BA272" s="28"/>
      <c r="BB272" s="28"/>
      <c r="BC272" s="28"/>
      <c r="BD272" s="28"/>
      <c r="BE272" s="28"/>
      <c r="BF272" s="28"/>
      <c r="BG272" s="28"/>
      <c r="BH272" s="28"/>
      <c r="BI272" s="28"/>
      <c r="BJ272" s="28"/>
      <c r="BK272" s="28"/>
      <c r="BL272" s="28"/>
      <c r="BM272" s="28"/>
      <c r="BN272" s="28"/>
    </row>
    <row r="273" spans="2:66" x14ac:dyDescent="0.2">
      <c r="B273" s="3"/>
      <c r="C273" s="26"/>
      <c r="Z273" s="28"/>
      <c r="AB273" s="28">
        <v>27865</v>
      </c>
      <c r="AC273" s="26">
        <v>48.7</v>
      </c>
      <c r="AD273" s="26">
        <v>0.2011173184357542</v>
      </c>
      <c r="AE273" s="26">
        <f t="shared" si="9"/>
        <v>9.7944134078212297</v>
      </c>
      <c r="AH273" s="13"/>
      <c r="AI273" s="13"/>
      <c r="AJ273" s="28"/>
      <c r="AK273" s="28"/>
      <c r="AL273" s="28"/>
      <c r="AM273" s="28"/>
      <c r="AN273" s="28"/>
      <c r="AO273" s="28"/>
      <c r="AP273" s="28"/>
      <c r="AQ273" s="28"/>
      <c r="AR273" s="28"/>
      <c r="AS273" s="28"/>
      <c r="AT273" s="28"/>
      <c r="AU273" s="28"/>
      <c r="AV273" s="28"/>
      <c r="AW273" s="28"/>
      <c r="AX273" s="28"/>
      <c r="AY273" s="28"/>
      <c r="AZ273" s="28"/>
      <c r="BA273" s="28"/>
      <c r="BB273" s="28"/>
      <c r="BC273" s="28"/>
      <c r="BD273" s="28"/>
      <c r="BE273" s="28"/>
      <c r="BF273" s="28"/>
      <c r="BG273" s="28"/>
      <c r="BH273" s="28"/>
      <c r="BI273" s="28"/>
      <c r="BJ273" s="28"/>
      <c r="BK273" s="28"/>
      <c r="BL273" s="28"/>
      <c r="BM273" s="28"/>
      <c r="BN273" s="28"/>
    </row>
    <row r="274" spans="2:66" x14ac:dyDescent="0.2">
      <c r="B274" s="3"/>
      <c r="C274" s="26"/>
      <c r="Z274" s="28"/>
      <c r="AB274" s="28">
        <v>27895</v>
      </c>
      <c r="AC274" s="26">
        <v>64.400000000000006</v>
      </c>
      <c r="AD274" s="26">
        <v>0.16927374301675979</v>
      </c>
      <c r="AE274" s="26">
        <f t="shared" si="9"/>
        <v>10.901229050279332</v>
      </c>
      <c r="AH274" s="13"/>
      <c r="AI274" s="13"/>
      <c r="AJ274" s="28"/>
      <c r="AK274" s="28"/>
      <c r="AL274" s="28"/>
      <c r="AM274" s="28"/>
      <c r="AN274" s="28"/>
      <c r="AO274" s="28"/>
      <c r="AP274" s="28"/>
      <c r="AQ274" s="28"/>
      <c r="AR274" s="28"/>
      <c r="AS274" s="28"/>
      <c r="AT274" s="28"/>
      <c r="AU274" s="28"/>
      <c r="AV274" s="28"/>
      <c r="AW274" s="28"/>
      <c r="AX274" s="28"/>
      <c r="AY274" s="28"/>
      <c r="AZ274" s="28"/>
      <c r="BA274" s="28"/>
      <c r="BB274" s="28"/>
      <c r="BC274" s="28"/>
      <c r="BD274" s="28"/>
      <c r="BE274" s="28"/>
      <c r="BF274" s="28"/>
      <c r="BG274" s="28"/>
      <c r="BH274" s="28"/>
      <c r="BI274" s="28"/>
      <c r="BJ274" s="28"/>
      <c r="BK274" s="28"/>
      <c r="BL274" s="28"/>
      <c r="BM274" s="28"/>
      <c r="BN274" s="28"/>
    </row>
    <row r="275" spans="2:66" x14ac:dyDescent="0.2">
      <c r="B275" s="3"/>
      <c r="C275" s="26"/>
      <c r="Z275" s="28"/>
      <c r="AB275" s="28">
        <v>27926</v>
      </c>
      <c r="AC275" s="26">
        <v>31.5</v>
      </c>
      <c r="AD275" s="26">
        <v>3.5195530726256988E-2</v>
      </c>
      <c r="AE275" s="26">
        <f t="shared" si="9"/>
        <v>1.1086592178770951</v>
      </c>
      <c r="AH275" s="13"/>
      <c r="AI275" s="13"/>
      <c r="AJ275" s="28"/>
      <c r="AK275" s="28"/>
      <c r="AL275" s="28"/>
      <c r="AM275" s="28"/>
      <c r="AN275" s="28"/>
      <c r="AO275" s="28"/>
      <c r="AP275" s="28"/>
      <c r="AQ275" s="28"/>
      <c r="AR275" s="28"/>
      <c r="AS275" s="28"/>
      <c r="AT275" s="28"/>
      <c r="AU275" s="28"/>
      <c r="AV275" s="28"/>
      <c r="AW275" s="28"/>
      <c r="AX275" s="28"/>
      <c r="AY275" s="28"/>
      <c r="AZ275" s="28"/>
      <c r="BA275" s="28"/>
      <c r="BB275" s="28"/>
      <c r="BC275" s="28"/>
      <c r="BD275" s="28"/>
      <c r="BE275" s="28"/>
      <c r="BF275" s="28"/>
      <c r="BG275" s="28"/>
      <c r="BH275" s="28"/>
      <c r="BI275" s="28"/>
      <c r="BJ275" s="28"/>
      <c r="BK275" s="28"/>
      <c r="BL275" s="28"/>
      <c r="BM275" s="28"/>
      <c r="BN275" s="28"/>
    </row>
    <row r="276" spans="2:66" x14ac:dyDescent="0.2">
      <c r="B276" s="3"/>
      <c r="C276" s="26"/>
      <c r="Z276" s="28"/>
      <c r="AB276" s="28">
        <v>27956</v>
      </c>
      <c r="AC276" s="26">
        <v>61.5</v>
      </c>
      <c r="AD276" s="26">
        <v>0.16703910614525141</v>
      </c>
      <c r="AE276" s="26">
        <f t="shared" si="9"/>
        <v>10.272905027932962</v>
      </c>
      <c r="AH276" s="13"/>
      <c r="AI276" s="13"/>
      <c r="AJ276" s="28"/>
      <c r="AK276" s="28"/>
      <c r="AL276" s="28"/>
      <c r="AM276" s="28"/>
      <c r="AN276" s="28"/>
      <c r="AO276" s="28"/>
      <c r="AP276" s="28"/>
      <c r="AQ276" s="28"/>
      <c r="AR276" s="28"/>
      <c r="AS276" s="28"/>
      <c r="AT276" s="28"/>
      <c r="AU276" s="28"/>
      <c r="AV276" s="28"/>
      <c r="AW276" s="28"/>
      <c r="AX276" s="28"/>
      <c r="AY276" s="28"/>
      <c r="AZ276" s="28"/>
      <c r="BA276" s="28"/>
      <c r="BB276" s="28"/>
      <c r="BC276" s="28"/>
      <c r="BD276" s="28"/>
      <c r="BE276" s="28"/>
      <c r="BF276" s="28"/>
      <c r="BG276" s="28"/>
      <c r="BH276" s="28"/>
      <c r="BI276" s="28"/>
      <c r="BJ276" s="28"/>
      <c r="BK276" s="28"/>
      <c r="BL276" s="28"/>
      <c r="BM276" s="28"/>
      <c r="BN276" s="28"/>
    </row>
    <row r="277" spans="2:66" x14ac:dyDescent="0.2">
      <c r="B277" s="3"/>
      <c r="C277" s="26"/>
      <c r="Z277" s="28"/>
      <c r="AB277" s="28">
        <v>27987</v>
      </c>
      <c r="AC277" s="26">
        <v>58.7</v>
      </c>
      <c r="AD277" s="26">
        <v>3.9106145251396659E-3</v>
      </c>
      <c r="AE277" s="26">
        <f t="shared" si="9"/>
        <v>0.22955307262569841</v>
      </c>
      <c r="AH277" s="13"/>
      <c r="AI277" s="13"/>
      <c r="AJ277" s="28"/>
      <c r="AK277" s="28"/>
      <c r="AL277" s="28"/>
      <c r="AM277" s="28"/>
      <c r="AN277" s="28"/>
      <c r="AO277" s="28"/>
      <c r="AP277" s="28"/>
      <c r="AQ277" s="28"/>
      <c r="AR277" s="28"/>
      <c r="AS277" s="28"/>
      <c r="AT277" s="28"/>
      <c r="AU277" s="28"/>
      <c r="AV277" s="28"/>
      <c r="AW277" s="28"/>
      <c r="AX277" s="28"/>
      <c r="AY277" s="28"/>
      <c r="AZ277" s="28"/>
      <c r="BA277" s="28"/>
      <c r="BB277" s="28"/>
      <c r="BC277" s="28"/>
      <c r="BD277" s="28"/>
      <c r="BE277" s="28"/>
      <c r="BF277" s="28"/>
      <c r="BG277" s="28"/>
      <c r="BH277" s="28"/>
      <c r="BI277" s="28"/>
      <c r="BJ277" s="28"/>
      <c r="BK277" s="28"/>
      <c r="BL277" s="28"/>
      <c r="BM277" s="28"/>
      <c r="BN277" s="28"/>
    </row>
    <row r="278" spans="2:66" x14ac:dyDescent="0.2">
      <c r="B278" s="3"/>
      <c r="C278" s="26"/>
      <c r="Z278" s="28"/>
      <c r="AB278" s="28">
        <v>28018</v>
      </c>
      <c r="AC278" s="26">
        <v>39.299999999999997</v>
      </c>
      <c r="AD278" s="26">
        <v>0.17262569832402236</v>
      </c>
      <c r="AE278" s="26">
        <f t="shared" si="9"/>
        <v>6.7841899441340781</v>
      </c>
      <c r="AH278" s="13"/>
      <c r="AI278" s="13"/>
      <c r="AJ278" s="28"/>
      <c r="AK278" s="28"/>
      <c r="AL278" s="28"/>
      <c r="AM278" s="28"/>
      <c r="AN278" s="28"/>
      <c r="AO278" s="28"/>
      <c r="AP278" s="28"/>
      <c r="AQ278" s="28"/>
      <c r="AR278" s="28"/>
      <c r="AS278" s="28"/>
      <c r="AT278" s="28"/>
      <c r="AU278" s="28"/>
      <c r="AV278" s="28"/>
      <c r="AW278" s="28"/>
      <c r="AX278" s="28"/>
      <c r="AY278" s="28"/>
      <c r="AZ278" s="28"/>
      <c r="BA278" s="28"/>
      <c r="BB278" s="28"/>
      <c r="BC278" s="28"/>
      <c r="BD278" s="28"/>
      <c r="BE278" s="28"/>
      <c r="BF278" s="28"/>
      <c r="BG278" s="28"/>
      <c r="BH278" s="28"/>
      <c r="BI278" s="28"/>
      <c r="BJ278" s="28"/>
      <c r="BK278" s="28"/>
      <c r="BL278" s="28"/>
      <c r="BM278" s="28"/>
      <c r="BN278" s="28"/>
    </row>
    <row r="279" spans="2:66" x14ac:dyDescent="0.2">
      <c r="B279" s="3"/>
      <c r="C279" s="26"/>
      <c r="Z279" s="28"/>
      <c r="AB279" s="28">
        <v>28048</v>
      </c>
      <c r="AC279" s="26">
        <v>44</v>
      </c>
      <c r="AD279" s="26">
        <v>1.7877094972067041E-2</v>
      </c>
      <c r="AE279" s="26">
        <f t="shared" si="9"/>
        <v>0.78659217877094978</v>
      </c>
      <c r="AH279" s="13"/>
      <c r="AI279" s="13"/>
      <c r="AJ279" s="28"/>
      <c r="AK279" s="28"/>
      <c r="AL279" s="28"/>
      <c r="AM279" s="28"/>
      <c r="AN279" s="28"/>
      <c r="AO279" s="28"/>
      <c r="AP279" s="28"/>
      <c r="AQ279" s="28"/>
      <c r="AR279" s="28"/>
      <c r="AS279" s="28"/>
      <c r="AT279" s="28"/>
      <c r="AU279" s="28"/>
      <c r="AV279" s="28"/>
      <c r="AW279" s="28"/>
      <c r="AX279" s="28"/>
      <c r="AY279" s="28"/>
      <c r="AZ279" s="28"/>
      <c r="BA279" s="28"/>
      <c r="BB279" s="28"/>
      <c r="BC279" s="28"/>
      <c r="BD279" s="28"/>
      <c r="BE279" s="28"/>
      <c r="BF279" s="28"/>
      <c r="BG279" s="28"/>
      <c r="BH279" s="28"/>
      <c r="BI279" s="28"/>
      <c r="BJ279" s="28"/>
      <c r="BK279" s="28"/>
      <c r="BL279" s="28"/>
      <c r="BM279" s="28"/>
      <c r="BN279" s="28"/>
    </row>
    <row r="280" spans="2:66" x14ac:dyDescent="0.2">
      <c r="B280" s="3"/>
      <c r="C280" s="26"/>
      <c r="Z280" s="28"/>
      <c r="AB280" s="28">
        <v>28079</v>
      </c>
      <c r="AC280" s="26">
        <v>28.691020978546494</v>
      </c>
      <c r="AD280" s="26">
        <v>1.6759776536312849E-3</v>
      </c>
      <c r="AE280" s="26">
        <f t="shared" si="9"/>
        <v>4.8085510019910321E-2</v>
      </c>
      <c r="AH280" s="13"/>
      <c r="AI280" s="13"/>
      <c r="AJ280" s="28"/>
      <c r="AK280" s="28"/>
      <c r="AL280" s="28"/>
      <c r="AM280" s="28"/>
      <c r="AN280" s="28"/>
      <c r="AO280" s="28"/>
      <c r="AP280" s="28"/>
      <c r="AQ280" s="28"/>
      <c r="AR280" s="28"/>
      <c r="AS280" s="28"/>
      <c r="AT280" s="28"/>
      <c r="AU280" s="28"/>
      <c r="AV280" s="28"/>
      <c r="AW280" s="28"/>
      <c r="AX280" s="28"/>
      <c r="AY280" s="28"/>
      <c r="AZ280" s="28"/>
      <c r="BA280" s="28"/>
      <c r="BB280" s="28"/>
      <c r="BC280" s="28"/>
      <c r="BD280" s="28"/>
      <c r="BE280" s="28"/>
      <c r="BF280" s="28"/>
      <c r="BG280" s="28"/>
      <c r="BH280" s="28"/>
      <c r="BI280" s="28"/>
      <c r="BJ280" s="28"/>
      <c r="BK280" s="28"/>
      <c r="BL280" s="28"/>
      <c r="BM280" s="28"/>
      <c r="BN280" s="28"/>
    </row>
    <row r="281" spans="2:66" x14ac:dyDescent="0.2">
      <c r="B281" s="3"/>
      <c r="C281" s="26"/>
      <c r="Z281" s="28"/>
      <c r="AB281" s="28">
        <v>28109</v>
      </c>
      <c r="AC281" s="26">
        <v>34.9</v>
      </c>
      <c r="AD281" s="26">
        <v>2.2346368715083801E-3</v>
      </c>
      <c r="AE281" s="26">
        <f t="shared" si="9"/>
        <v>7.7988826815642467E-2</v>
      </c>
      <c r="AH281" s="13"/>
      <c r="AI281" s="13"/>
      <c r="AJ281" s="28"/>
      <c r="AK281" s="28"/>
      <c r="AL281" s="28"/>
      <c r="AM281" s="28"/>
      <c r="AN281" s="28"/>
      <c r="AO281" s="28"/>
      <c r="AP281" s="28"/>
      <c r="AQ281" s="28"/>
      <c r="AR281" s="28"/>
      <c r="AS281" s="28"/>
      <c r="AT281" s="28"/>
      <c r="AU281" s="28"/>
      <c r="AV281" s="28"/>
      <c r="AW281" s="28"/>
      <c r="AX281" s="28"/>
      <c r="AY281" s="28"/>
      <c r="AZ281" s="28"/>
      <c r="BA281" s="28"/>
      <c r="BB281" s="28"/>
      <c r="BC281" s="28"/>
      <c r="BD281" s="28"/>
      <c r="BE281" s="28"/>
      <c r="BF281" s="28"/>
      <c r="BG281" s="28"/>
      <c r="BH281" s="28"/>
      <c r="BI281" s="28"/>
      <c r="BJ281" s="28"/>
      <c r="BK281" s="28"/>
      <c r="BL281" s="28"/>
      <c r="BM281" s="28"/>
      <c r="BN281" s="28"/>
    </row>
    <row r="282" spans="2:66" x14ac:dyDescent="0.2">
      <c r="B282" s="3"/>
      <c r="C282" s="26"/>
      <c r="Z282" s="28"/>
      <c r="AB282" s="28">
        <v>28140</v>
      </c>
      <c r="AC282" s="26">
        <v>25.8</v>
      </c>
      <c r="AD282" s="26">
        <v>1.8644569399230541E-2</v>
      </c>
      <c r="AE282" s="26">
        <f t="shared" si="9"/>
        <v>0.48102989050014794</v>
      </c>
      <c r="AH282" s="13"/>
      <c r="AI282" s="13"/>
      <c r="AJ282" s="28"/>
      <c r="AK282" s="28"/>
      <c r="AL282" s="28"/>
      <c r="AM282" s="28"/>
      <c r="AN282" s="28"/>
      <c r="AO282" s="28"/>
      <c r="AP282" s="28"/>
      <c r="AQ282" s="28"/>
      <c r="AR282" s="28"/>
      <c r="AS282" s="28"/>
      <c r="AT282" s="28"/>
      <c r="AU282" s="28"/>
      <c r="AV282" s="28"/>
      <c r="AW282" s="28"/>
      <c r="AX282" s="28"/>
      <c r="AY282" s="28"/>
      <c r="AZ282" s="28"/>
      <c r="BA282" s="28"/>
      <c r="BB282" s="28"/>
      <c r="BC282" s="28"/>
      <c r="BD282" s="28"/>
      <c r="BE282" s="28"/>
      <c r="BF282" s="28"/>
      <c r="BG282" s="28"/>
      <c r="BH282" s="28"/>
      <c r="BI282" s="28"/>
      <c r="BJ282" s="28"/>
      <c r="BK282" s="28"/>
      <c r="BL282" s="28"/>
      <c r="BM282" s="28"/>
      <c r="BN282" s="28"/>
    </row>
    <row r="283" spans="2:66" x14ac:dyDescent="0.2">
      <c r="B283" s="3"/>
      <c r="C283" s="26"/>
      <c r="Z283" s="28"/>
      <c r="AB283" s="28">
        <v>28171</v>
      </c>
      <c r="AC283" s="26">
        <v>55.7</v>
      </c>
      <c r="AD283" s="26">
        <v>2.3675643681562593E-3</v>
      </c>
      <c r="AE283" s="26">
        <f t="shared" si="9"/>
        <v>0.13187333530630366</v>
      </c>
      <c r="AH283" s="13"/>
      <c r="AI283" s="13"/>
      <c r="AJ283" s="28"/>
      <c r="AK283" s="28"/>
      <c r="AL283" s="28"/>
      <c r="AM283" s="28"/>
      <c r="AN283" s="28"/>
      <c r="AO283" s="28"/>
      <c r="AP283" s="28"/>
      <c r="AQ283" s="28"/>
      <c r="AR283" s="28"/>
      <c r="AS283" s="28"/>
      <c r="AT283" s="28"/>
      <c r="AU283" s="28"/>
      <c r="AV283" s="28"/>
      <c r="AW283" s="28"/>
      <c r="AX283" s="28"/>
      <c r="AY283" s="28"/>
      <c r="AZ283" s="28"/>
      <c r="BA283" s="28"/>
      <c r="BB283" s="28"/>
      <c r="BC283" s="28"/>
      <c r="BD283" s="28"/>
      <c r="BE283" s="28"/>
      <c r="BF283" s="28"/>
      <c r="BG283" s="28"/>
      <c r="BH283" s="28"/>
      <c r="BI283" s="28"/>
      <c r="BJ283" s="28"/>
      <c r="BK283" s="28"/>
      <c r="BL283" s="28"/>
      <c r="BM283" s="28"/>
      <c r="BN283" s="28"/>
    </row>
    <row r="284" spans="2:66" x14ac:dyDescent="0.2">
      <c r="B284" s="3"/>
      <c r="C284" s="26"/>
      <c r="Z284" s="28"/>
      <c r="AB284" s="28">
        <v>28199</v>
      </c>
      <c r="AC284" s="26">
        <v>39.6</v>
      </c>
      <c r="AD284" s="26">
        <v>0.10476472329091448</v>
      </c>
      <c r="AE284" s="26">
        <f t="shared" si="9"/>
        <v>4.1486830423202132</v>
      </c>
      <c r="AH284" s="13"/>
      <c r="AI284" s="13"/>
      <c r="AJ284" s="28"/>
      <c r="AK284" s="28"/>
      <c r="AL284" s="28"/>
      <c r="AM284" s="28"/>
      <c r="AN284" s="28"/>
      <c r="AO284" s="28"/>
      <c r="AP284" s="28"/>
      <c r="AQ284" s="28"/>
      <c r="AR284" s="28"/>
      <c r="AS284" s="28"/>
      <c r="AT284" s="28"/>
      <c r="AU284" s="28"/>
      <c r="AV284" s="28"/>
      <c r="AW284" s="28"/>
      <c r="AX284" s="28"/>
      <c r="AY284" s="28"/>
      <c r="AZ284" s="28"/>
      <c r="BA284" s="28"/>
      <c r="BB284" s="28"/>
      <c r="BC284" s="28"/>
      <c r="BD284" s="28"/>
      <c r="BE284" s="28"/>
      <c r="BF284" s="28"/>
      <c r="BG284" s="28"/>
      <c r="BH284" s="28"/>
      <c r="BI284" s="28"/>
      <c r="BJ284" s="28"/>
      <c r="BK284" s="28"/>
      <c r="BL284" s="28"/>
      <c r="BM284" s="28"/>
      <c r="BN284" s="28"/>
    </row>
    <row r="285" spans="2:66" x14ac:dyDescent="0.2">
      <c r="B285" s="3"/>
      <c r="C285" s="26"/>
      <c r="Z285" s="28"/>
      <c r="AB285" s="28">
        <v>28230</v>
      </c>
      <c r="AC285" s="26">
        <v>58.5</v>
      </c>
      <c r="AD285" s="26">
        <v>5.4158034921574436E-2</v>
      </c>
      <c r="AE285" s="26">
        <f t="shared" si="9"/>
        <v>3.1682450429121043</v>
      </c>
      <c r="AH285" s="13"/>
      <c r="AI285" s="13"/>
      <c r="AJ285" s="28"/>
      <c r="AK285" s="28"/>
      <c r="AL285" s="28"/>
      <c r="AM285" s="28"/>
      <c r="AN285" s="28"/>
      <c r="AO285" s="28"/>
      <c r="AP285" s="28"/>
      <c r="AQ285" s="28"/>
      <c r="AR285" s="28"/>
      <c r="AS285" s="28"/>
      <c r="AT285" s="28"/>
      <c r="AU285" s="28"/>
      <c r="AV285" s="28"/>
      <c r="AW285" s="28"/>
      <c r="AX285" s="28"/>
      <c r="AY285" s="28"/>
      <c r="AZ285" s="28"/>
      <c r="BA285" s="28"/>
      <c r="BB285" s="28"/>
      <c r="BC285" s="28"/>
      <c r="BD285" s="28"/>
      <c r="BE285" s="28"/>
      <c r="BF285" s="28"/>
      <c r="BG285" s="28"/>
      <c r="BH285" s="28"/>
      <c r="BI285" s="28"/>
      <c r="BJ285" s="28"/>
      <c r="BK285" s="28"/>
      <c r="BL285" s="28"/>
      <c r="BM285" s="28"/>
      <c r="BN285" s="28"/>
    </row>
    <row r="286" spans="2:66" x14ac:dyDescent="0.2">
      <c r="B286" s="3"/>
      <c r="C286" s="26"/>
      <c r="Z286" s="28"/>
      <c r="AB286" s="28">
        <v>28260</v>
      </c>
      <c r="AC286" s="26">
        <v>62.6</v>
      </c>
      <c r="AD286" s="26">
        <v>0.15389168393015687</v>
      </c>
      <c r="AE286" s="26">
        <f t="shared" si="9"/>
        <v>9.6336194140278195</v>
      </c>
      <c r="AH286" s="13"/>
      <c r="AI286" s="13"/>
      <c r="AJ286" s="28"/>
      <c r="AK286" s="28"/>
      <c r="AL286" s="28"/>
      <c r="AM286" s="28"/>
      <c r="AN286" s="28"/>
      <c r="AO286" s="28"/>
      <c r="AP286" s="28"/>
      <c r="AQ286" s="28"/>
      <c r="AR286" s="28"/>
      <c r="AS286" s="28"/>
      <c r="AT286" s="28"/>
      <c r="AU286" s="28"/>
      <c r="AV286" s="28"/>
      <c r="AW286" s="28"/>
      <c r="AX286" s="28"/>
      <c r="AY286" s="28"/>
      <c r="AZ286" s="28"/>
      <c r="BA286" s="28"/>
      <c r="BB286" s="28"/>
      <c r="BC286" s="28"/>
      <c r="BD286" s="28"/>
      <c r="BE286" s="28"/>
      <c r="BF286" s="28"/>
      <c r="BG286" s="28"/>
      <c r="BH286" s="28"/>
      <c r="BI286" s="28"/>
      <c r="BJ286" s="28"/>
      <c r="BK286" s="28"/>
      <c r="BL286" s="28"/>
      <c r="BM286" s="28"/>
      <c r="BN286" s="28"/>
    </row>
    <row r="287" spans="2:66" x14ac:dyDescent="0.2">
      <c r="B287" s="3"/>
      <c r="C287" s="26"/>
      <c r="Z287" s="28"/>
      <c r="AB287" s="28">
        <v>28291</v>
      </c>
      <c r="AC287" s="26">
        <v>58.8</v>
      </c>
      <c r="AD287" s="26">
        <v>2.9298609055933709E-2</v>
      </c>
      <c r="AE287" s="26">
        <f t="shared" si="9"/>
        <v>1.722758212488902</v>
      </c>
      <c r="AH287" s="13"/>
      <c r="AI287" s="13"/>
      <c r="AJ287" s="28"/>
      <c r="AK287" s="28"/>
      <c r="AL287" s="28"/>
      <c r="AM287" s="28"/>
      <c r="AN287" s="28"/>
      <c r="AO287" s="28"/>
      <c r="AP287" s="28"/>
      <c r="AQ287" s="28"/>
      <c r="AR287" s="28"/>
      <c r="AS287" s="28"/>
      <c r="AT287" s="28"/>
      <c r="AU287" s="28"/>
      <c r="AV287" s="28"/>
      <c r="AW287" s="28"/>
      <c r="AX287" s="28"/>
      <c r="AY287" s="28"/>
      <c r="AZ287" s="28"/>
      <c r="BA287" s="28"/>
      <c r="BB287" s="28"/>
      <c r="BC287" s="28"/>
      <c r="BD287" s="28"/>
      <c r="BE287" s="28"/>
      <c r="BF287" s="28"/>
      <c r="BG287" s="28"/>
      <c r="BH287" s="28"/>
      <c r="BI287" s="28"/>
      <c r="BJ287" s="28"/>
      <c r="BK287" s="28"/>
      <c r="BL287" s="28"/>
      <c r="BM287" s="28"/>
      <c r="BN287" s="28"/>
    </row>
    <row r="288" spans="2:66" x14ac:dyDescent="0.2">
      <c r="B288" s="3"/>
      <c r="C288" s="26"/>
      <c r="Z288" s="28"/>
      <c r="AB288" s="28">
        <v>28321</v>
      </c>
      <c r="AC288" s="26">
        <v>68.3</v>
      </c>
      <c r="AD288" s="26">
        <v>0.11097957975732466</v>
      </c>
      <c r="AE288" s="26">
        <f t="shared" si="9"/>
        <v>7.5799052974252739</v>
      </c>
      <c r="AH288" s="13"/>
      <c r="AI288" s="13"/>
      <c r="AJ288" s="28"/>
      <c r="AK288" s="28"/>
      <c r="AL288" s="28"/>
      <c r="AM288" s="28"/>
      <c r="AN288" s="28"/>
      <c r="AO288" s="28"/>
      <c r="AP288" s="28"/>
      <c r="AQ288" s="28"/>
      <c r="AR288" s="28"/>
      <c r="AS288" s="28"/>
      <c r="AT288" s="28"/>
      <c r="AU288" s="28"/>
      <c r="AV288" s="28"/>
      <c r="AW288" s="28"/>
      <c r="AX288" s="28"/>
      <c r="AY288" s="28"/>
      <c r="AZ288" s="28"/>
      <c r="BA288" s="28"/>
      <c r="BB288" s="28"/>
      <c r="BC288" s="28"/>
      <c r="BD288" s="28"/>
      <c r="BE288" s="28"/>
      <c r="BF288" s="28"/>
      <c r="BG288" s="28"/>
      <c r="BH288" s="28"/>
      <c r="BI288" s="28"/>
      <c r="BJ288" s="28"/>
      <c r="BK288" s="28"/>
      <c r="BL288" s="28"/>
      <c r="BM288" s="28"/>
      <c r="BN288" s="28"/>
    </row>
    <row r="289" spans="2:66" x14ac:dyDescent="0.2">
      <c r="B289" s="3"/>
      <c r="C289" s="26"/>
      <c r="Z289" s="28"/>
      <c r="AB289" s="28">
        <v>28352</v>
      </c>
      <c r="AC289" s="26">
        <v>54.7</v>
      </c>
      <c r="AD289" s="26">
        <v>0.22136726842261026</v>
      </c>
      <c r="AE289" s="26">
        <f t="shared" si="9"/>
        <v>12.108789582716781</v>
      </c>
      <c r="AH289" s="13"/>
      <c r="AI289" s="13"/>
      <c r="AJ289" s="28"/>
      <c r="AK289" s="28"/>
      <c r="AL289" s="28"/>
      <c r="AM289" s="28"/>
      <c r="AN289" s="28"/>
      <c r="AO289" s="28"/>
      <c r="AP289" s="28"/>
      <c r="AQ289" s="28"/>
      <c r="AR289" s="28"/>
      <c r="AS289" s="28"/>
      <c r="AT289" s="28"/>
      <c r="AU289" s="28"/>
      <c r="AV289" s="28"/>
      <c r="AW289" s="28"/>
      <c r="AX289" s="28"/>
      <c r="AY289" s="28"/>
      <c r="AZ289" s="28"/>
      <c r="BA289" s="28"/>
      <c r="BB289" s="28"/>
      <c r="BC289" s="28"/>
      <c r="BD289" s="28"/>
      <c r="BE289" s="28"/>
      <c r="BF289" s="28"/>
      <c r="BG289" s="28"/>
      <c r="BH289" s="28"/>
      <c r="BI289" s="28"/>
      <c r="BJ289" s="28"/>
      <c r="BK289" s="28"/>
      <c r="BL289" s="28"/>
      <c r="BM289" s="28"/>
      <c r="BN289" s="28"/>
    </row>
    <row r="290" spans="2:66" x14ac:dyDescent="0.2">
      <c r="B290" s="3"/>
      <c r="C290" s="26"/>
      <c r="Z290" s="28"/>
      <c r="AB290" s="28">
        <v>28383</v>
      </c>
      <c r="AC290" s="26">
        <v>38.4</v>
      </c>
      <c r="AD290" s="26">
        <v>0.17904705534181711</v>
      </c>
      <c r="AE290" s="26">
        <f t="shared" si="9"/>
        <v>6.8754069251257768</v>
      </c>
      <c r="AH290" s="13"/>
      <c r="AI290" s="13"/>
      <c r="AJ290" s="28"/>
      <c r="AK290" s="28"/>
      <c r="AL290" s="28"/>
      <c r="AM290" s="28"/>
      <c r="AN290" s="28"/>
      <c r="AO290" s="28"/>
      <c r="AP290" s="28"/>
      <c r="AQ290" s="28"/>
      <c r="AR290" s="28"/>
      <c r="AS290" s="28"/>
      <c r="AT290" s="28"/>
      <c r="AU290" s="28"/>
      <c r="AV290" s="28"/>
      <c r="AW290" s="28"/>
      <c r="AX290" s="28"/>
      <c r="AY290" s="28"/>
      <c r="AZ290" s="28"/>
      <c r="BA290" s="28"/>
      <c r="BB290" s="28"/>
      <c r="BC290" s="28"/>
      <c r="BD290" s="28"/>
      <c r="BE290" s="28"/>
      <c r="BF290" s="28"/>
      <c r="BG290" s="28"/>
      <c r="BH290" s="28"/>
      <c r="BI290" s="28"/>
      <c r="BJ290" s="28"/>
      <c r="BK290" s="28"/>
      <c r="BL290" s="28"/>
      <c r="BM290" s="28"/>
      <c r="BN290" s="28"/>
    </row>
    <row r="291" spans="2:66" x14ac:dyDescent="0.2">
      <c r="B291" s="3"/>
      <c r="C291" s="26"/>
      <c r="Z291" s="28"/>
      <c r="AB291" s="28">
        <v>28413</v>
      </c>
      <c r="AC291" s="26">
        <v>38</v>
      </c>
      <c r="AD291" s="26">
        <v>5.5045871559633031E-2</v>
      </c>
      <c r="AE291" s="26">
        <f t="shared" si="9"/>
        <v>2.0917431192660549</v>
      </c>
      <c r="AH291" s="13"/>
      <c r="AI291" s="13"/>
      <c r="AJ291" s="28"/>
      <c r="AK291" s="28"/>
      <c r="AL291" s="28"/>
      <c r="AM291" s="28"/>
      <c r="AN291" s="28"/>
      <c r="AO291" s="28"/>
      <c r="AP291" s="28"/>
      <c r="AQ291" s="28"/>
      <c r="AR291" s="28"/>
      <c r="AS291" s="28"/>
      <c r="AT291" s="28"/>
      <c r="AU291" s="28"/>
      <c r="AV291" s="28"/>
      <c r="AW291" s="28"/>
      <c r="AX291" s="28"/>
      <c r="AY291" s="28"/>
      <c r="AZ291" s="28"/>
      <c r="BA291" s="28"/>
      <c r="BB291" s="28"/>
      <c r="BC291" s="28"/>
      <c r="BD291" s="28"/>
      <c r="BE291" s="28"/>
      <c r="BF291" s="28"/>
      <c r="BG291" s="28"/>
      <c r="BH291" s="28"/>
      <c r="BI291" s="28"/>
      <c r="BJ291" s="28"/>
      <c r="BK291" s="28"/>
      <c r="BL291" s="28"/>
      <c r="BM291" s="28"/>
      <c r="BN291" s="28"/>
    </row>
    <row r="292" spans="2:66" x14ac:dyDescent="0.2">
      <c r="B292" s="3"/>
      <c r="C292" s="26"/>
      <c r="Z292" s="28"/>
      <c r="AB292" s="28">
        <v>28444</v>
      </c>
      <c r="AC292" s="26">
        <v>30.5</v>
      </c>
      <c r="AD292" s="26">
        <v>6.0076945841965074E-2</v>
      </c>
      <c r="AE292" s="26">
        <f t="shared" si="9"/>
        <v>1.8323468481799348</v>
      </c>
      <c r="AH292" s="13"/>
      <c r="AI292" s="13"/>
      <c r="AJ292" s="28"/>
      <c r="AK292" s="28"/>
      <c r="AL292" s="28"/>
      <c r="AM292" s="28"/>
      <c r="AN292" s="28"/>
      <c r="AO292" s="28"/>
      <c r="AP292" s="28"/>
      <c r="AQ292" s="28"/>
      <c r="AR292" s="28"/>
      <c r="AS292" s="28"/>
      <c r="AT292" s="28"/>
      <c r="AU292" s="28"/>
      <c r="AV292" s="28"/>
      <c r="AW292" s="28"/>
      <c r="AX292" s="28"/>
      <c r="AY292" s="28"/>
      <c r="AZ292" s="28"/>
      <c r="BA292" s="28"/>
      <c r="BB292" s="28"/>
      <c r="BC292" s="28"/>
      <c r="BD292" s="28"/>
      <c r="BE292" s="28"/>
      <c r="BF292" s="28"/>
      <c r="BG292" s="28"/>
      <c r="BH292" s="28"/>
      <c r="BI292" s="28"/>
      <c r="BJ292" s="28"/>
      <c r="BK292" s="28"/>
      <c r="BL292" s="28"/>
      <c r="BM292" s="28"/>
      <c r="BN292" s="28"/>
    </row>
    <row r="293" spans="2:66" x14ac:dyDescent="0.2">
      <c r="B293" s="3"/>
      <c r="C293" s="26"/>
      <c r="Z293" s="28"/>
      <c r="AB293" s="28">
        <v>28474</v>
      </c>
      <c r="AC293" s="26">
        <v>50.8</v>
      </c>
      <c r="AD293" s="26">
        <v>1.0358094110683634E-2</v>
      </c>
      <c r="AE293" s="26">
        <f t="shared" si="9"/>
        <v>0.52619118082272853</v>
      </c>
      <c r="AH293" s="13"/>
      <c r="AI293" s="13"/>
      <c r="AJ293" s="28"/>
      <c r="AK293" s="28"/>
      <c r="AL293" s="28"/>
      <c r="AM293" s="28"/>
      <c r="AN293" s="28"/>
      <c r="AO293" s="28"/>
      <c r="AP293" s="28"/>
      <c r="AQ293" s="28"/>
      <c r="AR293" s="28"/>
      <c r="AS293" s="28"/>
      <c r="AT293" s="28"/>
      <c r="AU293" s="28"/>
      <c r="AV293" s="28"/>
      <c r="AW293" s="28"/>
      <c r="AX293" s="28"/>
      <c r="AY293" s="28"/>
      <c r="AZ293" s="28"/>
      <c r="BA293" s="28"/>
      <c r="BB293" s="28"/>
      <c r="BC293" s="28"/>
      <c r="BD293" s="28"/>
      <c r="BE293" s="28"/>
      <c r="BF293" s="28"/>
      <c r="BG293" s="28"/>
      <c r="BH293" s="28"/>
      <c r="BI293" s="28"/>
      <c r="BJ293" s="28"/>
      <c r="BK293" s="28"/>
      <c r="BL293" s="28"/>
      <c r="BM293" s="28"/>
      <c r="BN293" s="28"/>
    </row>
    <row r="294" spans="2:66" x14ac:dyDescent="0.2">
      <c r="B294" s="3"/>
      <c r="C294" s="26"/>
      <c r="Z294" s="28"/>
      <c r="AB294" s="28">
        <v>28505</v>
      </c>
      <c r="AC294" s="26">
        <v>95.6</v>
      </c>
      <c r="AD294" s="26">
        <v>1.1162179908076166E-2</v>
      </c>
      <c r="AE294" s="26">
        <f t="shared" si="9"/>
        <v>1.0671043992120814</v>
      </c>
      <c r="AH294" s="13"/>
      <c r="AI294" s="13"/>
      <c r="AJ294" s="28"/>
      <c r="AV294" s="28"/>
      <c r="AW294" s="28"/>
      <c r="AX294" s="28"/>
      <c r="AY294" s="28"/>
      <c r="AZ294" s="28"/>
      <c r="BA294" s="28"/>
      <c r="BB294" s="28"/>
      <c r="BC294" s="28"/>
      <c r="BD294" s="28"/>
      <c r="BE294" s="28"/>
      <c r="BF294" s="28"/>
      <c r="BG294" s="28"/>
      <c r="BH294" s="28"/>
      <c r="BI294" s="28"/>
      <c r="BJ294" s="28"/>
      <c r="BK294" s="28"/>
      <c r="BL294" s="28"/>
      <c r="BM294" s="28"/>
      <c r="BN294" s="28"/>
    </row>
    <row r="295" spans="2:66" x14ac:dyDescent="0.2">
      <c r="B295" s="3"/>
      <c r="C295" s="26"/>
      <c r="Z295" s="28"/>
      <c r="AB295" s="28">
        <v>28536</v>
      </c>
      <c r="AC295" s="26">
        <v>70.3</v>
      </c>
      <c r="AD295" s="26">
        <v>3.9067629678266574E-2</v>
      </c>
      <c r="AE295" s="26">
        <f t="shared" si="9"/>
        <v>2.7464543663821401</v>
      </c>
      <c r="AH295" s="13"/>
      <c r="AI295" s="13"/>
      <c r="AJ295" s="28"/>
      <c r="AV295" s="28"/>
      <c r="AW295" s="28"/>
      <c r="AX295" s="28"/>
      <c r="AY295" s="28"/>
      <c r="AZ295" s="28"/>
      <c r="BA295" s="28"/>
      <c r="BB295" s="28"/>
      <c r="BC295" s="28"/>
      <c r="BD295" s="28"/>
      <c r="BE295" s="28"/>
      <c r="BF295" s="28"/>
      <c r="BG295" s="28"/>
      <c r="BH295" s="28"/>
      <c r="BI295" s="28"/>
      <c r="BJ295" s="28"/>
      <c r="BK295" s="28"/>
      <c r="BL295" s="28"/>
      <c r="BM295" s="28"/>
      <c r="BN295" s="28"/>
    </row>
    <row r="296" spans="2:66" x14ac:dyDescent="0.2">
      <c r="B296" s="3"/>
      <c r="C296" s="26"/>
      <c r="Z296" s="28"/>
      <c r="AB296" s="28">
        <v>28564</v>
      </c>
      <c r="AC296" s="26">
        <v>138</v>
      </c>
      <c r="AD296" s="26">
        <v>3.6441234405778074E-2</v>
      </c>
      <c r="AE296" s="26">
        <f t="shared" si="9"/>
        <v>5.0288903479973746</v>
      </c>
      <c r="AH296" s="13"/>
      <c r="AI296" s="13"/>
      <c r="AJ296" s="28"/>
      <c r="AV296" s="28"/>
      <c r="AW296" s="28"/>
      <c r="AX296" s="28"/>
      <c r="AY296" s="28"/>
      <c r="AZ296" s="28"/>
      <c r="BA296" s="28"/>
      <c r="BB296" s="28"/>
      <c r="BC296" s="28"/>
      <c r="BD296" s="28"/>
      <c r="BE296" s="28"/>
      <c r="BF296" s="28"/>
      <c r="BG296" s="28"/>
      <c r="BH296" s="28"/>
      <c r="BI296" s="28"/>
      <c r="BJ296" s="28"/>
      <c r="BK296" s="28"/>
      <c r="BL296" s="28"/>
      <c r="BM296" s="28"/>
      <c r="BN296" s="28"/>
    </row>
    <row r="297" spans="2:66" x14ac:dyDescent="0.2">
      <c r="B297" s="3"/>
      <c r="C297" s="26"/>
      <c r="Z297" s="28"/>
      <c r="AB297" s="28">
        <v>28595</v>
      </c>
      <c r="AC297" s="26">
        <v>84.1</v>
      </c>
      <c r="AD297" s="26">
        <v>0.23670387393302691</v>
      </c>
      <c r="AE297" s="26">
        <f t="shared" si="9"/>
        <v>19.906795797767561</v>
      </c>
      <c r="AH297" s="13"/>
      <c r="AI297" s="13"/>
      <c r="AJ297" s="28"/>
      <c r="AV297" s="28"/>
      <c r="AW297" s="28"/>
      <c r="AX297" s="28"/>
      <c r="AY297" s="28"/>
      <c r="AZ297" s="28"/>
      <c r="BA297" s="28"/>
      <c r="BB297" s="28"/>
      <c r="BC297" s="28"/>
      <c r="BD297" s="28"/>
      <c r="BE297" s="28"/>
      <c r="BF297" s="28"/>
      <c r="BG297" s="28"/>
      <c r="BH297" s="28"/>
      <c r="BI297" s="28"/>
      <c r="BJ297" s="28"/>
      <c r="BK297" s="28"/>
      <c r="BL297" s="28"/>
      <c r="BM297" s="28"/>
      <c r="BN297" s="28"/>
    </row>
    <row r="298" spans="2:66" x14ac:dyDescent="0.2">
      <c r="B298" s="3"/>
      <c r="C298" s="26"/>
      <c r="Z298" s="28"/>
      <c r="AB298" s="28">
        <v>28625</v>
      </c>
      <c r="AC298" s="26">
        <v>70.599999999999994</v>
      </c>
      <c r="AD298" s="26">
        <v>0.12081418253447145</v>
      </c>
      <c r="AE298" s="26">
        <f t="shared" si="9"/>
        <v>8.5294812869336827</v>
      </c>
      <c r="AH298" s="13"/>
      <c r="AI298" s="13"/>
      <c r="AJ298" s="28"/>
      <c r="AV298" s="28"/>
      <c r="AW298" s="28"/>
      <c r="AX298" s="28"/>
      <c r="AY298" s="28"/>
      <c r="AZ298" s="28"/>
      <c r="BA298" s="28"/>
      <c r="BB298" s="28"/>
      <c r="BC298" s="28"/>
      <c r="BD298" s="28"/>
      <c r="BE298" s="28"/>
      <c r="BF298" s="28"/>
      <c r="BG298" s="28"/>
      <c r="BH298" s="28"/>
      <c r="BI298" s="28"/>
      <c r="BJ298" s="28"/>
      <c r="BK298" s="28"/>
      <c r="BL298" s="28"/>
      <c r="BM298" s="28"/>
      <c r="BN298" s="28"/>
    </row>
    <row r="299" spans="2:66" x14ac:dyDescent="0.2">
      <c r="B299" s="3"/>
      <c r="C299" s="26"/>
      <c r="Z299" s="28"/>
      <c r="AB299" s="28">
        <v>28656</v>
      </c>
      <c r="AC299" s="26">
        <v>70.099999999999994</v>
      </c>
      <c r="AD299" s="26">
        <v>7.7806959947472096E-2</v>
      </c>
      <c r="AE299" s="26">
        <f t="shared" si="9"/>
        <v>5.4542678923177936</v>
      </c>
      <c r="AH299" s="13"/>
      <c r="AI299" s="13"/>
      <c r="AJ299" s="28"/>
      <c r="AV299" s="28"/>
      <c r="AW299" s="28"/>
      <c r="AX299" s="28"/>
      <c r="AY299" s="28"/>
      <c r="AZ299" s="28"/>
      <c r="BA299" s="28"/>
      <c r="BB299" s="28"/>
      <c r="BC299" s="28"/>
      <c r="BD299" s="28"/>
      <c r="BE299" s="28"/>
      <c r="BF299" s="28"/>
      <c r="BG299" s="28"/>
      <c r="BH299" s="28"/>
      <c r="BI299" s="28"/>
      <c r="BJ299" s="28"/>
      <c r="BK299" s="28"/>
      <c r="BL299" s="28"/>
      <c r="BM299" s="28"/>
      <c r="BN299" s="28"/>
    </row>
    <row r="300" spans="2:66" x14ac:dyDescent="0.2">
      <c r="B300" s="3"/>
      <c r="C300" s="26"/>
      <c r="Z300" s="28"/>
      <c r="AB300" s="28">
        <v>28686</v>
      </c>
      <c r="AC300" s="26">
        <v>38.299999999999997</v>
      </c>
      <c r="AD300" s="26">
        <v>0.16579120157583715</v>
      </c>
      <c r="AE300" s="26">
        <f t="shared" si="9"/>
        <v>6.3498030203545621</v>
      </c>
      <c r="AH300" s="13"/>
      <c r="AI300" s="13"/>
      <c r="AJ300" s="28"/>
      <c r="AV300" s="28"/>
      <c r="AW300" s="28"/>
      <c r="AX300" s="28"/>
      <c r="AY300" s="28"/>
      <c r="AZ300" s="28"/>
      <c r="BA300" s="28"/>
      <c r="BB300" s="28"/>
      <c r="BC300" s="28"/>
      <c r="BD300" s="28"/>
      <c r="BE300" s="28"/>
      <c r="BF300" s="28"/>
      <c r="BG300" s="28"/>
      <c r="BH300" s="28"/>
      <c r="BI300" s="28"/>
      <c r="BJ300" s="28"/>
      <c r="BK300" s="28"/>
      <c r="BL300" s="28"/>
      <c r="BM300" s="28"/>
      <c r="BN300" s="28"/>
    </row>
    <row r="301" spans="2:66" x14ac:dyDescent="0.2">
      <c r="B301" s="3"/>
      <c r="C301" s="26"/>
      <c r="Z301" s="28"/>
      <c r="AB301" s="28">
        <v>28717</v>
      </c>
      <c r="AC301" s="26">
        <v>48.8</v>
      </c>
      <c r="AD301" s="26">
        <v>6.2376887721602096E-2</v>
      </c>
      <c r="AE301" s="26">
        <f t="shared" si="9"/>
        <v>3.043992120814182</v>
      </c>
      <c r="AH301" s="13"/>
      <c r="AI301" s="13"/>
      <c r="AJ301" s="28"/>
      <c r="AV301" s="28"/>
      <c r="AW301" s="28"/>
      <c r="AX301" s="28"/>
      <c r="AY301" s="28"/>
      <c r="AZ301" s="28"/>
      <c r="BA301" s="28"/>
      <c r="BB301" s="28"/>
      <c r="BC301" s="28"/>
      <c r="BD301" s="28"/>
      <c r="BE301" s="28"/>
      <c r="BF301" s="28"/>
      <c r="BG301" s="28"/>
      <c r="BH301" s="28"/>
      <c r="BI301" s="28"/>
      <c r="BJ301" s="28"/>
      <c r="BK301" s="28"/>
      <c r="BL301" s="28"/>
      <c r="BM301" s="28"/>
      <c r="BN301" s="28"/>
    </row>
    <row r="302" spans="2:66" x14ac:dyDescent="0.2">
      <c r="B302" s="3"/>
      <c r="C302" s="26"/>
      <c r="Z302" s="28"/>
      <c r="AB302" s="28">
        <v>28748</v>
      </c>
      <c r="AC302" s="26">
        <v>29.6</v>
      </c>
      <c r="AD302" s="26">
        <v>0.14018384766907419</v>
      </c>
      <c r="AE302" s="26">
        <f t="shared" si="9"/>
        <v>4.1494418910045958</v>
      </c>
      <c r="AH302" s="13"/>
      <c r="AI302" s="13"/>
      <c r="AJ302" s="28"/>
      <c r="AV302" s="28"/>
      <c r="AW302" s="28"/>
      <c r="AX302" s="28"/>
      <c r="AY302" s="28"/>
      <c r="AZ302" s="28"/>
      <c r="BA302" s="28"/>
      <c r="BB302" s="28"/>
      <c r="BC302" s="28"/>
      <c r="BD302" s="28"/>
      <c r="BE302" s="28"/>
      <c r="BF302" s="28"/>
      <c r="BG302" s="28"/>
      <c r="BH302" s="28"/>
      <c r="BI302" s="28"/>
      <c r="BJ302" s="28"/>
      <c r="BK302" s="28"/>
      <c r="BL302" s="28"/>
      <c r="BM302" s="28"/>
      <c r="BN302" s="28"/>
    </row>
    <row r="303" spans="2:66" x14ac:dyDescent="0.2">
      <c r="B303" s="3"/>
      <c r="C303" s="26"/>
      <c r="Z303" s="28"/>
      <c r="AB303" s="28">
        <v>28778</v>
      </c>
      <c r="AC303" s="26">
        <v>35.5</v>
      </c>
      <c r="AD303" s="26">
        <v>4.7931713722915298E-2</v>
      </c>
      <c r="AE303" s="26">
        <f t="shared" si="9"/>
        <v>1.701575837163493</v>
      </c>
      <c r="AH303" s="13"/>
      <c r="AI303" s="13"/>
      <c r="AJ303" s="28"/>
      <c r="AV303" s="28"/>
      <c r="AW303" s="28"/>
      <c r="AX303" s="28"/>
      <c r="AY303" s="28"/>
      <c r="AZ303" s="28"/>
      <c r="BA303" s="28"/>
      <c r="BB303" s="28"/>
      <c r="BC303" s="28"/>
      <c r="BD303" s="28"/>
      <c r="BE303" s="28"/>
      <c r="BF303" s="28"/>
      <c r="BG303" s="28"/>
      <c r="BH303" s="28"/>
      <c r="BI303" s="28"/>
      <c r="BJ303" s="28"/>
      <c r="BK303" s="28"/>
      <c r="BL303" s="28"/>
      <c r="BM303" s="28"/>
      <c r="BN303" s="28"/>
    </row>
    <row r="304" spans="2:66" x14ac:dyDescent="0.2">
      <c r="B304" s="3"/>
      <c r="C304" s="26"/>
      <c r="Z304" s="28"/>
      <c r="AB304" s="28">
        <v>28809</v>
      </c>
      <c r="AC304" s="26">
        <v>29.4</v>
      </c>
      <c r="AD304" s="26">
        <v>4.9244911359159552E-2</v>
      </c>
      <c r="AE304" s="26">
        <f t="shared" si="9"/>
        <v>1.4478003939592907</v>
      </c>
      <c r="AH304" s="13"/>
      <c r="AI304" s="13"/>
      <c r="AJ304" s="28"/>
      <c r="AV304" s="28"/>
      <c r="AW304" s="28"/>
      <c r="AX304" s="28"/>
      <c r="AY304" s="28"/>
      <c r="AZ304" s="28"/>
      <c r="BA304" s="28"/>
      <c r="BB304" s="28"/>
      <c r="BC304" s="28"/>
      <c r="BD304" s="28"/>
      <c r="BE304" s="28"/>
      <c r="BF304" s="28"/>
      <c r="BG304" s="28"/>
      <c r="BH304" s="28"/>
      <c r="BI304" s="28"/>
      <c r="BJ304" s="28"/>
      <c r="BK304" s="28"/>
      <c r="BL304" s="28"/>
      <c r="BM304" s="28"/>
      <c r="BN304" s="28"/>
    </row>
    <row r="305" spans="2:66" x14ac:dyDescent="0.2">
      <c r="B305" s="3"/>
      <c r="C305" s="26"/>
      <c r="Z305" s="28"/>
      <c r="AB305" s="28">
        <v>28839</v>
      </c>
      <c r="AC305" s="26">
        <v>31.3</v>
      </c>
      <c r="AD305" s="26">
        <v>1.247537754432042E-2</v>
      </c>
      <c r="AE305" s="26">
        <f t="shared" si="9"/>
        <v>0.39047931713722916</v>
      </c>
      <c r="AH305" s="13"/>
      <c r="AI305" s="13"/>
      <c r="AJ305" s="28"/>
      <c r="AV305" s="28"/>
      <c r="AW305" s="28"/>
      <c r="AX305" s="28"/>
      <c r="AY305" s="28"/>
      <c r="AZ305" s="28"/>
      <c r="BA305" s="28"/>
      <c r="BB305" s="28"/>
      <c r="BC305" s="28"/>
      <c r="BD305" s="28"/>
      <c r="BE305" s="28"/>
      <c r="BF305" s="28"/>
      <c r="BG305" s="28"/>
      <c r="BH305" s="28"/>
      <c r="BI305" s="28"/>
      <c r="BJ305" s="28"/>
      <c r="BK305" s="28"/>
      <c r="BL305" s="28"/>
      <c r="BM305" s="28"/>
      <c r="BN305" s="28"/>
    </row>
    <row r="306" spans="2:66" x14ac:dyDescent="0.2">
      <c r="B306" s="3"/>
      <c r="C306" s="26"/>
      <c r="Z306" s="28"/>
      <c r="AB306" s="28">
        <v>28870</v>
      </c>
      <c r="AC306" s="26">
        <v>21.5</v>
      </c>
      <c r="AD306" s="26">
        <v>3.8078902229845633E-2</v>
      </c>
      <c r="AE306" s="26">
        <f t="shared" si="9"/>
        <v>0.81869639794168114</v>
      </c>
      <c r="AH306" s="13"/>
      <c r="AI306" s="13"/>
      <c r="AJ306" s="28"/>
      <c r="AV306" s="28"/>
      <c r="AW306" s="28"/>
      <c r="AX306" s="28"/>
      <c r="AY306" s="28"/>
      <c r="AZ306" s="28"/>
      <c r="BA306" s="28"/>
      <c r="BB306" s="28"/>
      <c r="BC306" s="28"/>
      <c r="BD306" s="28"/>
      <c r="BE306" s="28"/>
      <c r="BF306" s="28"/>
      <c r="BG306" s="28"/>
      <c r="BH306" s="28"/>
      <c r="BI306" s="28"/>
      <c r="BJ306" s="28"/>
      <c r="BK306" s="28"/>
      <c r="BL306" s="28"/>
      <c r="BM306" s="28"/>
      <c r="BN306" s="28"/>
    </row>
    <row r="307" spans="2:66" x14ac:dyDescent="0.2">
      <c r="B307" s="3"/>
      <c r="C307" s="26"/>
      <c r="Z307" s="28"/>
      <c r="AB307" s="28">
        <v>28901</v>
      </c>
      <c r="AC307" s="26">
        <v>42.7</v>
      </c>
      <c r="AD307" s="26">
        <v>1.646655231560892E-2</v>
      </c>
      <c r="AE307" s="26">
        <f t="shared" si="9"/>
        <v>0.70312178387650093</v>
      </c>
      <c r="AH307" s="13"/>
      <c r="AI307" s="13"/>
      <c r="AJ307" s="28"/>
      <c r="AK307" s="13"/>
      <c r="AL307" s="13"/>
      <c r="AM307" s="13"/>
      <c r="AN307" s="13"/>
      <c r="AO307" s="13"/>
      <c r="AP307" s="13"/>
      <c r="AQ307" s="13"/>
      <c r="AR307" s="13"/>
      <c r="AS307" s="13"/>
      <c r="AT307" s="13"/>
      <c r="AU307" s="13"/>
      <c r="AV307" s="28"/>
      <c r="AW307" s="28"/>
      <c r="AX307" s="28"/>
      <c r="AY307" s="28"/>
      <c r="AZ307" s="28"/>
      <c r="BA307" s="28"/>
      <c r="BB307" s="28"/>
      <c r="BC307" s="28"/>
      <c r="BD307" s="28"/>
      <c r="BE307" s="28"/>
      <c r="BF307" s="28"/>
      <c r="BG307" s="28"/>
      <c r="BH307" s="28"/>
      <c r="BI307" s="28"/>
      <c r="BJ307" s="28"/>
      <c r="BK307" s="28"/>
      <c r="BL307" s="28"/>
      <c r="BM307" s="28"/>
      <c r="BN307" s="28"/>
    </row>
    <row r="308" spans="2:66" x14ac:dyDescent="0.2">
      <c r="B308" s="3"/>
      <c r="C308" s="26"/>
      <c r="Z308" s="28"/>
      <c r="AB308" s="28">
        <v>28929</v>
      </c>
      <c r="AC308" s="26">
        <v>22.2</v>
      </c>
      <c r="AD308" s="26">
        <v>0.16912521440823328</v>
      </c>
      <c r="AE308" s="26">
        <f t="shared" si="9"/>
        <v>3.7545797598627786</v>
      </c>
      <c r="AH308" s="13"/>
      <c r="AI308" s="13"/>
      <c r="AJ308" s="28"/>
      <c r="AK308" s="28"/>
      <c r="AL308" s="28"/>
      <c r="AM308" s="28"/>
      <c r="AN308" s="28"/>
      <c r="AO308" s="28"/>
      <c r="AP308" s="28"/>
      <c r="AQ308" s="28"/>
      <c r="AR308" s="28"/>
      <c r="AS308" s="28"/>
      <c r="AT308" s="28"/>
      <c r="AU308" s="28"/>
      <c r="AV308" s="28"/>
      <c r="AW308" s="28"/>
      <c r="AX308" s="28"/>
      <c r="AY308" s="28"/>
      <c r="AZ308" s="28"/>
      <c r="BA308" s="28"/>
      <c r="BB308" s="28"/>
      <c r="BC308" s="28"/>
      <c r="BD308" s="28"/>
      <c r="BE308" s="28"/>
      <c r="BF308" s="28"/>
      <c r="BG308" s="28"/>
      <c r="BH308" s="28"/>
      <c r="BI308" s="28"/>
      <c r="BJ308" s="28"/>
      <c r="BK308" s="28"/>
      <c r="BL308" s="28"/>
      <c r="BM308" s="28"/>
      <c r="BN308" s="28"/>
    </row>
    <row r="309" spans="2:66" x14ac:dyDescent="0.2">
      <c r="B309" s="3"/>
      <c r="C309" s="26"/>
      <c r="Z309" s="28"/>
      <c r="AB309" s="28">
        <v>28960</v>
      </c>
      <c r="AC309" s="26">
        <v>50.7</v>
      </c>
      <c r="AD309" s="26">
        <v>0.10051457975986279</v>
      </c>
      <c r="AE309" s="26">
        <f t="shared" si="9"/>
        <v>5.0960891938250441</v>
      </c>
      <c r="AH309" s="13"/>
      <c r="AI309" s="13"/>
      <c r="AJ309" s="28"/>
      <c r="AK309" s="28"/>
      <c r="AL309" s="28"/>
      <c r="AM309" s="28"/>
      <c r="AN309" s="28"/>
      <c r="AO309" s="28"/>
      <c r="AP309" s="28"/>
      <c r="AQ309" s="28"/>
      <c r="AR309" s="28"/>
      <c r="AS309" s="28"/>
      <c r="AT309" s="28"/>
      <c r="AU309" s="28"/>
      <c r="AV309" s="28"/>
      <c r="AW309" s="28"/>
      <c r="AX309" s="28"/>
      <c r="AY309" s="28"/>
      <c r="AZ309" s="28"/>
      <c r="BA309" s="28"/>
      <c r="BB309" s="28"/>
      <c r="BC309" s="28"/>
      <c r="BD309" s="28"/>
      <c r="BE309" s="28"/>
      <c r="BF309" s="28"/>
      <c r="BG309" s="28"/>
      <c r="BH309" s="28"/>
      <c r="BI309" s="28"/>
      <c r="BJ309" s="28"/>
      <c r="BK309" s="28"/>
      <c r="BL309" s="28"/>
      <c r="BM309" s="28"/>
      <c r="BN309" s="28"/>
    </row>
    <row r="310" spans="2:66" x14ac:dyDescent="0.2">
      <c r="B310" s="3"/>
      <c r="C310" s="26"/>
      <c r="Z310" s="28"/>
      <c r="AB310" s="28">
        <v>28990</v>
      </c>
      <c r="AC310" s="26">
        <v>52.9</v>
      </c>
      <c r="AD310" s="26">
        <v>0.1012006861063465</v>
      </c>
      <c r="AE310" s="26">
        <f t="shared" si="9"/>
        <v>5.35351629502573</v>
      </c>
      <c r="AH310" s="13"/>
      <c r="AI310" s="13"/>
      <c r="AJ310" s="28"/>
      <c r="AK310" s="28"/>
      <c r="AL310" s="28"/>
      <c r="AM310" s="28"/>
      <c r="AN310" s="28"/>
      <c r="AO310" s="28"/>
      <c r="AP310" s="28"/>
      <c r="AQ310" s="28"/>
      <c r="AR310" s="28"/>
      <c r="AS310" s="28"/>
      <c r="AT310" s="28"/>
      <c r="AU310" s="28"/>
      <c r="AV310" s="28"/>
      <c r="AW310" s="28"/>
      <c r="AX310" s="28"/>
      <c r="AY310" s="28"/>
      <c r="AZ310" s="28"/>
      <c r="BA310" s="28"/>
      <c r="BB310" s="28"/>
      <c r="BC310" s="28"/>
      <c r="BD310" s="28"/>
      <c r="BE310" s="28"/>
      <c r="BF310" s="28"/>
      <c r="BG310" s="28"/>
      <c r="BH310" s="28"/>
      <c r="BI310" s="28"/>
      <c r="BJ310" s="28"/>
      <c r="BK310" s="28"/>
      <c r="BL310" s="28"/>
      <c r="BM310" s="28"/>
      <c r="BN310" s="28"/>
    </row>
    <row r="311" spans="2:66" x14ac:dyDescent="0.2">
      <c r="B311" s="3"/>
      <c r="C311" s="26"/>
      <c r="Z311" s="28"/>
      <c r="AB311" s="28">
        <v>29021</v>
      </c>
      <c r="AC311" s="26">
        <v>51.3</v>
      </c>
      <c r="AD311" s="26">
        <v>0.1025728987993139</v>
      </c>
      <c r="AE311" s="26">
        <f t="shared" si="9"/>
        <v>5.2619897084048031</v>
      </c>
      <c r="AH311" s="13"/>
      <c r="AI311" s="13"/>
      <c r="AJ311" s="28"/>
      <c r="AK311" s="28"/>
      <c r="AL311" s="28"/>
      <c r="AM311" s="28"/>
      <c r="AN311" s="28"/>
      <c r="AO311" s="28"/>
      <c r="AP311" s="28"/>
      <c r="AQ311" s="28"/>
      <c r="AR311" s="28"/>
      <c r="AS311" s="28"/>
      <c r="AT311" s="28"/>
      <c r="AU311" s="28"/>
      <c r="AV311" s="28"/>
      <c r="AW311" s="28"/>
      <c r="AX311" s="28"/>
      <c r="AY311" s="28"/>
      <c r="AZ311" s="28"/>
      <c r="BA311" s="28"/>
      <c r="BB311" s="28"/>
      <c r="BC311" s="28"/>
      <c r="BD311" s="28"/>
      <c r="BE311" s="28"/>
      <c r="BF311" s="28"/>
      <c r="BG311" s="28"/>
      <c r="BH311" s="28"/>
      <c r="BI311" s="28"/>
      <c r="BJ311" s="28"/>
      <c r="BK311" s="28"/>
      <c r="BL311" s="28"/>
      <c r="BM311" s="28"/>
      <c r="BN311" s="28"/>
    </row>
    <row r="312" spans="2:66" x14ac:dyDescent="0.2">
      <c r="B312" s="3"/>
      <c r="C312" s="26"/>
      <c r="Z312" s="28"/>
      <c r="AB312" s="28">
        <v>29051</v>
      </c>
      <c r="AC312" s="26">
        <v>48.4</v>
      </c>
      <c r="AD312" s="26">
        <v>0.12384219554030874</v>
      </c>
      <c r="AE312" s="26">
        <f t="shared" si="9"/>
        <v>5.9939622641509427</v>
      </c>
      <c r="AH312" s="13"/>
      <c r="AI312" s="13"/>
      <c r="AJ312" s="28"/>
      <c r="AK312" s="28"/>
      <c r="AL312" s="28"/>
      <c r="AM312" s="28"/>
      <c r="AN312" s="28"/>
      <c r="AO312" s="28"/>
      <c r="AP312" s="28"/>
      <c r="AQ312" s="28"/>
      <c r="AR312" s="28"/>
      <c r="AS312" s="28"/>
      <c r="AT312" s="28"/>
      <c r="AU312" s="28"/>
      <c r="AV312" s="28"/>
      <c r="AW312" s="28"/>
      <c r="AX312" s="28"/>
      <c r="AY312" s="28"/>
      <c r="AZ312" s="28"/>
      <c r="BA312" s="28"/>
      <c r="BB312" s="28"/>
      <c r="BC312" s="28"/>
      <c r="BD312" s="28"/>
      <c r="BE312" s="28"/>
      <c r="BF312" s="28"/>
      <c r="BG312" s="28"/>
      <c r="BH312" s="28"/>
      <c r="BI312" s="28"/>
      <c r="BJ312" s="28"/>
      <c r="BK312" s="28"/>
      <c r="BL312" s="28"/>
      <c r="BM312" s="28"/>
      <c r="BN312" s="28"/>
    </row>
    <row r="313" spans="2:66" x14ac:dyDescent="0.2">
      <c r="B313" s="3"/>
      <c r="C313" s="26"/>
      <c r="Z313" s="28"/>
      <c r="AB313" s="28">
        <v>29082</v>
      </c>
      <c r="AC313" s="26">
        <v>41.3</v>
      </c>
      <c r="AD313" s="26">
        <v>9.6054888507718691E-2</v>
      </c>
      <c r="AE313" s="26">
        <f t="shared" si="9"/>
        <v>3.9670668953687818</v>
      </c>
      <c r="AH313" s="13"/>
      <c r="AI313" s="13"/>
      <c r="AJ313" s="28"/>
      <c r="AK313" s="28"/>
      <c r="AL313" s="28"/>
      <c r="AM313" s="28"/>
      <c r="AN313" s="28"/>
      <c r="AO313" s="28"/>
      <c r="AP313" s="28"/>
      <c r="AQ313" s="28"/>
      <c r="AR313" s="28"/>
      <c r="AS313" s="28"/>
      <c r="AT313" s="28"/>
      <c r="AU313" s="28"/>
      <c r="AV313" s="28"/>
      <c r="AW313" s="28"/>
      <c r="AX313" s="28"/>
      <c r="AY313" s="28"/>
      <c r="AZ313" s="28"/>
      <c r="BA313" s="28"/>
      <c r="BB313" s="28"/>
      <c r="BC313" s="28"/>
      <c r="BD313" s="28"/>
      <c r="BE313" s="28"/>
      <c r="BF313" s="28"/>
      <c r="BG313" s="28"/>
      <c r="BH313" s="28"/>
      <c r="BI313" s="28"/>
      <c r="BJ313" s="28"/>
      <c r="BK313" s="28"/>
      <c r="BL313" s="28"/>
      <c r="BM313" s="28"/>
      <c r="BN313" s="28"/>
    </row>
    <row r="314" spans="2:66" x14ac:dyDescent="0.2">
      <c r="B314" s="3"/>
      <c r="C314" s="26"/>
      <c r="Z314" s="28"/>
      <c r="AB314" s="28">
        <v>29113</v>
      </c>
      <c r="AC314" s="26">
        <v>48.4</v>
      </c>
      <c r="AD314" s="26">
        <v>1.3722126929674101E-2</v>
      </c>
      <c r="AE314" s="26">
        <f t="shared" si="9"/>
        <v>0.66415094339622649</v>
      </c>
      <c r="AH314" s="13"/>
      <c r="AI314" s="13"/>
      <c r="AJ314" s="28"/>
      <c r="AK314" s="28"/>
      <c r="AL314" s="28"/>
      <c r="AM314" s="28"/>
      <c r="AN314" s="28"/>
      <c r="AO314" s="28"/>
      <c r="AP314" s="28"/>
      <c r="AQ314" s="28"/>
      <c r="AR314" s="28"/>
      <c r="AS314" s="28"/>
      <c r="AT314" s="28"/>
      <c r="AU314" s="28"/>
      <c r="AV314" s="28"/>
      <c r="AW314" s="28"/>
      <c r="AX314" s="28"/>
      <c r="AY314" s="28"/>
      <c r="AZ314" s="28"/>
      <c r="BA314" s="28"/>
      <c r="BB314" s="28"/>
      <c r="BC314" s="28"/>
      <c r="BD314" s="28"/>
      <c r="BE314" s="28"/>
      <c r="BF314" s="28"/>
      <c r="BG314" s="28"/>
      <c r="BH314" s="28"/>
      <c r="BI314" s="28"/>
      <c r="BJ314" s="28"/>
      <c r="BK314" s="28"/>
      <c r="BL314" s="28"/>
      <c r="BM314" s="28"/>
      <c r="BN314" s="28"/>
    </row>
    <row r="315" spans="2:66" x14ac:dyDescent="0.2">
      <c r="B315" s="3"/>
      <c r="C315" s="26"/>
      <c r="Z315" s="28"/>
      <c r="AB315" s="28">
        <v>29143</v>
      </c>
      <c r="AC315" s="26">
        <v>17.3</v>
      </c>
      <c r="AD315" s="26">
        <v>0.18147512864493998</v>
      </c>
      <c r="AE315" s="26">
        <f t="shared" si="9"/>
        <v>3.1395197255574616</v>
      </c>
      <c r="AH315" s="13"/>
      <c r="AI315" s="13"/>
      <c r="AJ315" s="28"/>
      <c r="AK315" s="28"/>
      <c r="AL315" s="28"/>
      <c r="AM315" s="28"/>
      <c r="AN315" s="28"/>
      <c r="AO315" s="28"/>
      <c r="AP315" s="28"/>
      <c r="AQ315" s="28"/>
      <c r="AR315" s="28"/>
      <c r="AS315" s="28"/>
      <c r="AT315" s="28"/>
      <c r="AU315" s="28"/>
      <c r="AV315" s="28"/>
      <c r="AW315" s="28"/>
      <c r="AX315" s="28"/>
      <c r="AY315" s="28"/>
      <c r="AZ315" s="28"/>
      <c r="BA315" s="28"/>
      <c r="BB315" s="28"/>
      <c r="BC315" s="28"/>
      <c r="BD315" s="28"/>
      <c r="BE315" s="28"/>
      <c r="BF315" s="28"/>
      <c r="BG315" s="28"/>
      <c r="BH315" s="28"/>
      <c r="BI315" s="28"/>
      <c r="BJ315" s="28"/>
      <c r="BK315" s="28"/>
      <c r="BL315" s="28"/>
      <c r="BM315" s="28"/>
      <c r="BN315" s="28"/>
    </row>
    <row r="316" spans="2:66" x14ac:dyDescent="0.2">
      <c r="B316" s="3"/>
      <c r="C316" s="26"/>
      <c r="Z316" s="28"/>
      <c r="AB316" s="28">
        <v>29174</v>
      </c>
      <c r="AC316" s="26">
        <v>21.9</v>
      </c>
      <c r="AD316" s="26">
        <v>4.3910806174957122E-2</v>
      </c>
      <c r="AE316" s="26">
        <f t="shared" si="9"/>
        <v>0.9616466552315609</v>
      </c>
      <c r="AH316" s="13"/>
      <c r="AI316" s="13"/>
      <c r="AJ316" s="28"/>
      <c r="AK316" s="28"/>
      <c r="AL316" s="28"/>
      <c r="AM316" s="28"/>
      <c r="AN316" s="28"/>
      <c r="AO316" s="28"/>
      <c r="AP316" s="28"/>
      <c r="AQ316" s="28"/>
      <c r="AR316" s="28"/>
      <c r="AS316" s="28"/>
      <c r="AT316" s="28"/>
      <c r="AU316" s="28"/>
      <c r="AV316" s="28"/>
      <c r="AW316" s="28"/>
      <c r="AX316" s="28"/>
      <c r="AY316" s="28"/>
      <c r="AZ316" s="28"/>
      <c r="BA316" s="28"/>
      <c r="BB316" s="28"/>
      <c r="BC316" s="28"/>
      <c r="BD316" s="28"/>
      <c r="BE316" s="28"/>
      <c r="BF316" s="28"/>
      <c r="BG316" s="28"/>
      <c r="BH316" s="28"/>
      <c r="BI316" s="28"/>
      <c r="BJ316" s="28"/>
      <c r="BK316" s="28"/>
      <c r="BL316" s="28"/>
      <c r="BM316" s="28"/>
      <c r="BN316" s="28"/>
    </row>
    <row r="317" spans="2:66" x14ac:dyDescent="0.2">
      <c r="B317" s="3"/>
      <c r="C317" s="26"/>
      <c r="Z317" s="28"/>
      <c r="AB317" s="28">
        <v>29204</v>
      </c>
      <c r="AC317" s="26">
        <v>22.1</v>
      </c>
      <c r="AD317" s="26">
        <v>1.3036020583190396E-2</v>
      </c>
      <c r="AE317" s="26">
        <f t="shared" si="9"/>
        <v>0.28809605488850776</v>
      </c>
      <c r="AH317" s="13"/>
      <c r="AI317" s="13"/>
      <c r="AJ317" s="28"/>
      <c r="AK317" s="28"/>
      <c r="AL317" s="28"/>
      <c r="AM317" s="28"/>
      <c r="AN317" s="28"/>
      <c r="AO317" s="28"/>
      <c r="AP317" s="28"/>
      <c r="AQ317" s="28"/>
      <c r="AR317" s="28"/>
      <c r="AS317" s="28"/>
      <c r="AT317" s="28"/>
      <c r="AU317" s="28"/>
      <c r="AV317" s="28"/>
      <c r="AW317" s="28"/>
      <c r="AX317" s="28"/>
      <c r="AY317" s="28"/>
      <c r="AZ317" s="28"/>
      <c r="BA317" s="28"/>
      <c r="BB317" s="28"/>
      <c r="BC317" s="28"/>
      <c r="BD317" s="28"/>
      <c r="BE317" s="28"/>
      <c r="BF317" s="28"/>
      <c r="BG317" s="28"/>
      <c r="BH317" s="28"/>
      <c r="BI317" s="28"/>
      <c r="BJ317" s="28"/>
      <c r="BK317" s="28"/>
      <c r="BL317" s="28"/>
      <c r="BM317" s="28"/>
      <c r="BN317" s="28"/>
    </row>
    <row r="318" spans="2:66" x14ac:dyDescent="0.2">
      <c r="B318" s="3"/>
      <c r="C318" s="26"/>
      <c r="Z318" s="28"/>
      <c r="AB318" s="28">
        <v>29235</v>
      </c>
      <c r="AC318" s="26">
        <v>22</v>
      </c>
      <c r="AD318" s="26">
        <v>5.1756007393715345E-2</v>
      </c>
      <c r="AE318" s="26">
        <f t="shared" si="9"/>
        <v>1.1386321626617375</v>
      </c>
      <c r="AH318" s="13"/>
      <c r="AI318" s="13"/>
      <c r="AJ318" s="28"/>
      <c r="AK318" s="28"/>
      <c r="AL318" s="28"/>
      <c r="AM318" s="28"/>
      <c r="AN318" s="28"/>
      <c r="AO318" s="28"/>
      <c r="AP318" s="28"/>
      <c r="AQ318" s="28"/>
      <c r="AR318" s="28"/>
      <c r="AS318" s="28"/>
      <c r="AT318" s="28"/>
      <c r="AU318" s="28"/>
      <c r="AV318" s="28"/>
      <c r="AW318" s="28"/>
      <c r="AX318" s="28"/>
      <c r="AY318" s="28"/>
      <c r="AZ318" s="28"/>
      <c r="BA318" s="28"/>
      <c r="BB318" s="28"/>
      <c r="BC318" s="28"/>
      <c r="BD318" s="28"/>
      <c r="BE318" s="28"/>
      <c r="BF318" s="28"/>
      <c r="BG318" s="28"/>
      <c r="BH318" s="28"/>
      <c r="BI318" s="28"/>
      <c r="BJ318" s="28"/>
      <c r="BK318" s="28"/>
      <c r="BL318" s="28"/>
      <c r="BM318" s="28"/>
      <c r="BN318" s="28"/>
    </row>
    <row r="319" spans="2:66" x14ac:dyDescent="0.2">
      <c r="B319" s="3"/>
      <c r="C319" s="26"/>
      <c r="Z319" s="28"/>
      <c r="AB319" s="28">
        <v>29266</v>
      </c>
      <c r="AC319" s="26">
        <v>26.9</v>
      </c>
      <c r="AD319" s="26">
        <v>2.5415896487985215E-2</v>
      </c>
      <c r="AE319" s="26">
        <f t="shared" si="9"/>
        <v>0.68368761552680224</v>
      </c>
      <c r="AH319" s="13"/>
      <c r="AI319" s="13"/>
      <c r="AJ319" s="28"/>
      <c r="AK319" s="28"/>
      <c r="AL319" s="28"/>
      <c r="AM319" s="28"/>
      <c r="AN319" s="28"/>
      <c r="AO319" s="28"/>
      <c r="AP319" s="28"/>
      <c r="AQ319" s="28"/>
      <c r="AR319" s="28"/>
      <c r="AS319" s="28"/>
      <c r="AT319" s="28"/>
      <c r="AU319" s="28"/>
      <c r="AV319" s="28"/>
      <c r="AW319" s="28"/>
      <c r="AX319" s="28"/>
      <c r="AY319" s="28"/>
      <c r="AZ319" s="28"/>
      <c r="BA319" s="28"/>
      <c r="BB319" s="28"/>
      <c r="BC319" s="28"/>
      <c r="BD319" s="28"/>
      <c r="BE319" s="28"/>
      <c r="BF319" s="28"/>
      <c r="BG319" s="28"/>
      <c r="BH319" s="28"/>
      <c r="BI319" s="28"/>
      <c r="BJ319" s="28"/>
      <c r="BK319" s="28"/>
      <c r="BL319" s="28"/>
      <c r="BM319" s="28"/>
      <c r="BN319" s="28"/>
    </row>
    <row r="320" spans="2:66" x14ac:dyDescent="0.2">
      <c r="B320" s="3"/>
      <c r="C320" s="26"/>
      <c r="Z320" s="28"/>
      <c r="AB320" s="28">
        <v>29295</v>
      </c>
      <c r="AC320" s="26">
        <v>39.299999999999997</v>
      </c>
      <c r="AD320" s="26">
        <v>8.3179297597042512E-2</v>
      </c>
      <c r="AE320" s="26">
        <f t="shared" si="9"/>
        <v>3.2689463955637703</v>
      </c>
      <c r="AH320" s="13"/>
      <c r="AI320" s="13"/>
      <c r="AJ320" s="28"/>
      <c r="AK320" s="28"/>
      <c r="AL320" s="28"/>
      <c r="AM320" s="28"/>
      <c r="AN320" s="28"/>
      <c r="AO320" s="28"/>
      <c r="AP320" s="28"/>
      <c r="AQ320" s="28"/>
      <c r="AR320" s="28"/>
      <c r="AS320" s="28"/>
      <c r="AT320" s="28"/>
      <c r="AU320" s="28"/>
      <c r="AV320" s="28"/>
      <c r="AW320" s="28"/>
      <c r="AX320" s="28"/>
      <c r="AY320" s="28"/>
      <c r="AZ320" s="28"/>
      <c r="BA320" s="28"/>
      <c r="BB320" s="28"/>
      <c r="BC320" s="28"/>
      <c r="BD320" s="28"/>
      <c r="BE320" s="28"/>
      <c r="BF320" s="28"/>
      <c r="BG320" s="28"/>
      <c r="BH320" s="28"/>
      <c r="BI320" s="28"/>
      <c r="BJ320" s="28"/>
      <c r="BK320" s="28"/>
      <c r="BL320" s="28"/>
      <c r="BM320" s="28"/>
      <c r="BN320" s="28"/>
    </row>
    <row r="321" spans="2:66" x14ac:dyDescent="0.2">
      <c r="B321" s="3"/>
      <c r="C321" s="26"/>
      <c r="Z321" s="28"/>
      <c r="AB321" s="28">
        <v>29326</v>
      </c>
      <c r="AC321" s="26">
        <v>43.8</v>
      </c>
      <c r="AD321" s="26">
        <v>8.9186691312384464E-2</v>
      </c>
      <c r="AE321" s="26">
        <f t="shared" si="9"/>
        <v>3.9063770794824393</v>
      </c>
      <c r="AH321" s="13"/>
      <c r="AI321" s="13"/>
      <c r="AJ321" s="28"/>
      <c r="AK321" s="28"/>
      <c r="AL321" s="28"/>
      <c r="AM321" s="28"/>
      <c r="AN321" s="28"/>
      <c r="AO321" s="28"/>
      <c r="AP321" s="28"/>
      <c r="AQ321" s="28"/>
      <c r="AR321" s="28"/>
      <c r="AS321" s="28"/>
      <c r="AT321" s="28"/>
      <c r="AU321" s="28"/>
      <c r="AV321" s="28"/>
      <c r="AW321" s="28"/>
      <c r="AX321" s="28"/>
      <c r="AY321" s="28"/>
      <c r="AZ321" s="28"/>
      <c r="BA321" s="28"/>
      <c r="BB321" s="28"/>
      <c r="BC321" s="28"/>
      <c r="BD321" s="28"/>
      <c r="BE321" s="28"/>
      <c r="BF321" s="28"/>
      <c r="BG321" s="28"/>
      <c r="BH321" s="28"/>
      <c r="BI321" s="28"/>
      <c r="BJ321" s="28"/>
      <c r="BK321" s="28"/>
      <c r="BL321" s="28"/>
      <c r="BM321" s="28"/>
      <c r="BN321" s="28"/>
    </row>
    <row r="322" spans="2:66" x14ac:dyDescent="0.2">
      <c r="B322" s="3"/>
      <c r="C322" s="26"/>
      <c r="Z322" s="28"/>
      <c r="AB322" s="28">
        <v>29356</v>
      </c>
      <c r="AC322" s="26">
        <v>40.6</v>
      </c>
      <c r="AD322" s="26">
        <v>9.565619223659888E-2</v>
      </c>
      <c r="AE322" s="26">
        <f t="shared" ref="AE322:AE385" si="10">AC322*AD322</f>
        <v>3.8836414048059145</v>
      </c>
      <c r="AH322" s="13"/>
      <c r="AI322" s="13"/>
      <c r="AJ322" s="28"/>
      <c r="AK322" s="28"/>
      <c r="AL322" s="28"/>
      <c r="AM322" s="28"/>
      <c r="AN322" s="28"/>
      <c r="AO322" s="28"/>
      <c r="AP322" s="28"/>
      <c r="AQ322" s="28"/>
      <c r="AR322" s="28"/>
      <c r="AS322" s="28"/>
      <c r="AT322" s="28"/>
      <c r="AU322" s="28"/>
      <c r="AV322" s="28"/>
      <c r="AW322" s="28"/>
      <c r="AX322" s="28"/>
      <c r="AY322" s="28"/>
      <c r="AZ322" s="28"/>
      <c r="BA322" s="28"/>
      <c r="BB322" s="28"/>
      <c r="BC322" s="28"/>
      <c r="BD322" s="28"/>
      <c r="BE322" s="28"/>
      <c r="BF322" s="28"/>
      <c r="BG322" s="28"/>
      <c r="BH322" s="28"/>
      <c r="BI322" s="28"/>
      <c r="BJ322" s="28"/>
      <c r="BK322" s="28"/>
      <c r="BL322" s="28"/>
      <c r="BM322" s="28"/>
      <c r="BN322" s="28"/>
    </row>
    <row r="323" spans="2:66" x14ac:dyDescent="0.2">
      <c r="B323" s="3"/>
      <c r="C323" s="26"/>
      <c r="Z323" s="28"/>
      <c r="AB323" s="28">
        <v>29387</v>
      </c>
      <c r="AC323" s="26">
        <v>40.700000000000003</v>
      </c>
      <c r="AD323" s="26">
        <v>0.13863216266173753</v>
      </c>
      <c r="AE323" s="26">
        <f t="shared" si="10"/>
        <v>5.6423290203327179</v>
      </c>
      <c r="AH323" s="13"/>
      <c r="AI323" s="13"/>
      <c r="AJ323" s="28"/>
      <c r="AK323" s="28"/>
      <c r="AL323" s="28"/>
      <c r="AM323" s="28"/>
      <c r="AN323" s="28"/>
      <c r="AO323" s="28"/>
      <c r="AP323" s="28"/>
      <c r="AQ323" s="28"/>
      <c r="AR323" s="28"/>
      <c r="AS323" s="28"/>
      <c r="AT323" s="28"/>
      <c r="AU323" s="28"/>
      <c r="AV323" s="28"/>
      <c r="AW323" s="28"/>
      <c r="AX323" s="28"/>
      <c r="AY323" s="28"/>
      <c r="AZ323" s="28"/>
      <c r="BA323" s="28"/>
      <c r="BB323" s="28"/>
      <c r="BC323" s="28"/>
      <c r="BD323" s="28"/>
      <c r="BE323" s="28"/>
      <c r="BF323" s="28"/>
      <c r="BG323" s="28"/>
      <c r="BH323" s="28"/>
      <c r="BI323" s="28"/>
      <c r="BJ323" s="28"/>
      <c r="BK323" s="28"/>
      <c r="BL323" s="28"/>
      <c r="BM323" s="28"/>
      <c r="BN323" s="28"/>
    </row>
    <row r="324" spans="2:66" x14ac:dyDescent="0.2">
      <c r="B324" s="3"/>
      <c r="C324" s="26"/>
      <c r="Z324" s="28"/>
      <c r="AB324" s="28">
        <v>29417</v>
      </c>
      <c r="AC324" s="26">
        <v>46.1</v>
      </c>
      <c r="AD324" s="26">
        <v>8.4103512014787427E-2</v>
      </c>
      <c r="AE324" s="26">
        <f t="shared" si="10"/>
        <v>3.8771719038817003</v>
      </c>
      <c r="AH324" s="13"/>
      <c r="AI324" s="13"/>
      <c r="AJ324" s="28"/>
      <c r="AK324" s="28"/>
      <c r="AL324" s="28"/>
      <c r="AM324" s="28"/>
      <c r="AN324" s="28"/>
      <c r="AO324" s="28"/>
      <c r="AP324" s="28"/>
      <c r="AQ324" s="28"/>
      <c r="AR324" s="28"/>
      <c r="AS324" s="28"/>
      <c r="AT324" s="28"/>
      <c r="AU324" s="28"/>
      <c r="AV324" s="28"/>
      <c r="AW324" s="28"/>
      <c r="AX324" s="28"/>
      <c r="AY324" s="28"/>
      <c r="AZ324" s="28"/>
      <c r="BA324" s="28"/>
      <c r="BB324" s="28"/>
      <c r="BC324" s="28"/>
      <c r="BD324" s="28"/>
      <c r="BE324" s="28"/>
      <c r="BF324" s="28"/>
      <c r="BG324" s="28"/>
      <c r="BH324" s="28"/>
      <c r="BI324" s="28"/>
      <c r="BJ324" s="28"/>
      <c r="BK324" s="28"/>
      <c r="BL324" s="28"/>
      <c r="BM324" s="28"/>
      <c r="BN324" s="28"/>
    </row>
    <row r="325" spans="2:66" x14ac:dyDescent="0.2">
      <c r="B325" s="3"/>
      <c r="C325" s="26"/>
      <c r="Z325" s="28"/>
      <c r="AB325" s="28">
        <v>29448</v>
      </c>
      <c r="AC325" s="26">
        <v>19.899999999999999</v>
      </c>
      <c r="AD325" s="26">
        <v>0.28696857670979664</v>
      </c>
      <c r="AE325" s="26">
        <f t="shared" si="10"/>
        <v>5.7106746765249525</v>
      </c>
      <c r="AH325" s="13"/>
      <c r="AI325" s="13"/>
      <c r="AJ325" s="28"/>
      <c r="AK325" s="28"/>
      <c r="AL325" s="28"/>
      <c r="AM325" s="28"/>
      <c r="AN325" s="28"/>
      <c r="AO325" s="28"/>
      <c r="AP325" s="28"/>
      <c r="AQ325" s="28"/>
      <c r="AR325" s="28"/>
      <c r="AS325" s="28"/>
      <c r="AT325" s="28"/>
      <c r="AU325" s="28"/>
      <c r="AV325" s="28"/>
      <c r="AW325" s="28"/>
      <c r="AX325" s="28"/>
      <c r="AY325" s="28"/>
      <c r="AZ325" s="28"/>
      <c r="BA325" s="28"/>
      <c r="BB325" s="28"/>
      <c r="BC325" s="28"/>
      <c r="BD325" s="28"/>
      <c r="BE325" s="28"/>
      <c r="BF325" s="28"/>
      <c r="BG325" s="28"/>
      <c r="BH325" s="28"/>
      <c r="BI325" s="28"/>
      <c r="BJ325" s="28"/>
      <c r="BK325" s="28"/>
      <c r="BL325" s="28"/>
      <c r="BM325" s="28"/>
      <c r="BN325" s="28"/>
    </row>
    <row r="326" spans="2:66" x14ac:dyDescent="0.2">
      <c r="B326" s="3"/>
      <c r="C326" s="26"/>
      <c r="Z326" s="28"/>
      <c r="AB326" s="28">
        <v>29479</v>
      </c>
      <c r="AC326" s="26">
        <v>34.1</v>
      </c>
      <c r="AD326" s="26">
        <v>1.5249537892791128E-2</v>
      </c>
      <c r="AE326" s="26">
        <f t="shared" si="10"/>
        <v>0.52000924214417754</v>
      </c>
      <c r="AH326" s="13"/>
      <c r="AI326" s="13"/>
      <c r="AJ326" s="28"/>
      <c r="AK326" s="28"/>
      <c r="AL326" s="28"/>
      <c r="AM326" s="28"/>
      <c r="AN326" s="28"/>
      <c r="AO326" s="28"/>
      <c r="AP326" s="28"/>
      <c r="AQ326" s="28"/>
      <c r="AR326" s="28"/>
      <c r="AS326" s="28"/>
      <c r="AT326" s="28"/>
      <c r="AU326" s="28"/>
      <c r="AV326" s="28"/>
      <c r="AW326" s="28"/>
      <c r="AX326" s="28"/>
      <c r="AY326" s="28"/>
      <c r="AZ326" s="28"/>
      <c r="BA326" s="28"/>
      <c r="BB326" s="28"/>
      <c r="BC326" s="28"/>
      <c r="BD326" s="28"/>
      <c r="BE326" s="28"/>
      <c r="BF326" s="28"/>
      <c r="BG326" s="28"/>
      <c r="BH326" s="28"/>
      <c r="BI326" s="28"/>
      <c r="BJ326" s="28"/>
      <c r="BK326" s="28"/>
      <c r="BL326" s="28"/>
      <c r="BM326" s="28"/>
      <c r="BN326" s="28"/>
    </row>
    <row r="327" spans="2:66" x14ac:dyDescent="0.2">
      <c r="B327" s="3"/>
      <c r="C327" s="26"/>
      <c r="Z327" s="28"/>
      <c r="AB327" s="28">
        <v>29509</v>
      </c>
      <c r="AC327" s="26">
        <v>20.5</v>
      </c>
      <c r="AD327" s="26">
        <v>9.0573012939001843E-2</v>
      </c>
      <c r="AE327" s="26">
        <f t="shared" si="10"/>
        <v>1.8567467652495377</v>
      </c>
      <c r="AH327" s="13"/>
      <c r="AI327" s="13"/>
      <c r="AJ327" s="28"/>
      <c r="AK327" s="28"/>
      <c r="AL327" s="28"/>
      <c r="AM327" s="28"/>
      <c r="AN327" s="28"/>
      <c r="AO327" s="28"/>
      <c r="AP327" s="28"/>
      <c r="AQ327" s="28"/>
      <c r="AR327" s="28"/>
      <c r="AS327" s="28"/>
      <c r="AT327" s="28"/>
      <c r="AU327" s="28"/>
      <c r="AV327" s="28"/>
      <c r="AW327" s="28"/>
      <c r="AX327" s="28"/>
      <c r="AY327" s="28"/>
      <c r="AZ327" s="28"/>
      <c r="BA327" s="28"/>
      <c r="BB327" s="28"/>
      <c r="BC327" s="28"/>
      <c r="BD327" s="28"/>
      <c r="BE327" s="28"/>
      <c r="BF327" s="28"/>
      <c r="BG327" s="28"/>
      <c r="BH327" s="28"/>
      <c r="BI327" s="28"/>
      <c r="BJ327" s="28"/>
      <c r="BK327" s="28"/>
      <c r="BL327" s="28"/>
      <c r="BM327" s="28"/>
      <c r="BN327" s="28"/>
    </row>
    <row r="328" spans="2:66" x14ac:dyDescent="0.2">
      <c r="B328" s="3"/>
      <c r="C328" s="26"/>
      <c r="Z328" s="28"/>
      <c r="AB328" s="28">
        <v>29540</v>
      </c>
      <c r="AC328" s="26">
        <v>39.9</v>
      </c>
      <c r="AD328" s="26">
        <v>3.6968576709796672E-3</v>
      </c>
      <c r="AE328" s="26">
        <f t="shared" si="10"/>
        <v>0.14750462107208873</v>
      </c>
      <c r="AH328" s="13"/>
      <c r="AI328" s="13"/>
      <c r="AJ328" s="28"/>
      <c r="AK328" s="28"/>
      <c r="AL328" s="28"/>
      <c r="AM328" s="28"/>
      <c r="AN328" s="28"/>
      <c r="AO328" s="28"/>
      <c r="AP328" s="28"/>
      <c r="AQ328" s="28"/>
      <c r="AR328" s="28"/>
      <c r="AS328" s="28"/>
      <c r="AT328" s="28"/>
      <c r="AU328" s="28"/>
      <c r="AV328" s="28"/>
      <c r="AW328" s="28"/>
      <c r="AX328" s="28"/>
      <c r="AY328" s="28"/>
      <c r="AZ328" s="28"/>
      <c r="BA328" s="28"/>
      <c r="BB328" s="28"/>
      <c r="BC328" s="28"/>
      <c r="BD328" s="28"/>
      <c r="BE328" s="28"/>
      <c r="BF328" s="28"/>
      <c r="BG328" s="28"/>
      <c r="BH328" s="28"/>
      <c r="BI328" s="28"/>
      <c r="BJ328" s="28"/>
      <c r="BK328" s="28"/>
      <c r="BL328" s="28"/>
      <c r="BM328" s="28"/>
      <c r="BN328" s="28"/>
    </row>
    <row r="329" spans="2:66" x14ac:dyDescent="0.2">
      <c r="B329" s="3"/>
      <c r="C329" s="26"/>
      <c r="Z329" s="28"/>
      <c r="AB329" s="28">
        <v>29570</v>
      </c>
      <c r="AC329" s="26">
        <v>24.7</v>
      </c>
      <c r="AD329" s="26">
        <v>3.5582255083179297E-2</v>
      </c>
      <c r="AE329" s="26">
        <f t="shared" si="10"/>
        <v>0.87888170055452863</v>
      </c>
      <c r="AH329" s="13"/>
      <c r="AI329" s="13"/>
      <c r="AJ329" s="28"/>
      <c r="AK329" s="28"/>
      <c r="AL329" s="28"/>
      <c r="AM329" s="28"/>
      <c r="AN329" s="28"/>
      <c r="AO329" s="28"/>
      <c r="AP329" s="28"/>
      <c r="AQ329" s="28"/>
      <c r="AR329" s="28"/>
      <c r="AS329" s="28"/>
      <c r="AT329" s="28"/>
      <c r="AU329" s="28"/>
      <c r="AV329" s="28"/>
      <c r="AW329" s="28"/>
      <c r="AX329" s="28"/>
      <c r="AY329" s="28"/>
      <c r="AZ329" s="28"/>
      <c r="BA329" s="28"/>
      <c r="BB329" s="28"/>
      <c r="BC329" s="28"/>
      <c r="BD329" s="28"/>
      <c r="BE329" s="28"/>
      <c r="BF329" s="28"/>
      <c r="BG329" s="28"/>
      <c r="BH329" s="28"/>
      <c r="BI329" s="28"/>
      <c r="BJ329" s="28"/>
      <c r="BK329" s="28"/>
      <c r="BL329" s="28"/>
      <c r="BM329" s="28"/>
      <c r="BN329" s="28"/>
    </row>
    <row r="330" spans="2:66" x14ac:dyDescent="0.2">
      <c r="B330" s="3"/>
      <c r="C330" s="26"/>
      <c r="Z330" s="28"/>
      <c r="AB330" s="28">
        <v>29601</v>
      </c>
      <c r="AC330" s="26">
        <v>23.566344556773849</v>
      </c>
      <c r="AD330" s="26">
        <v>5.9265112603713952E-3</v>
      </c>
      <c r="AE330" s="26">
        <f t="shared" si="10"/>
        <v>0.13966620638151236</v>
      </c>
      <c r="AH330" s="13"/>
      <c r="AI330" s="13"/>
      <c r="AJ330" s="28"/>
      <c r="AK330" s="28"/>
      <c r="AL330" s="28"/>
      <c r="AM330" s="28"/>
      <c r="AN330" s="28"/>
      <c r="AO330" s="28"/>
      <c r="AP330" s="28"/>
      <c r="AQ330" s="28"/>
      <c r="AR330" s="28"/>
      <c r="AS330" s="28"/>
      <c r="AT330" s="28"/>
      <c r="AU330" s="28"/>
      <c r="AV330" s="28"/>
      <c r="AW330" s="28"/>
      <c r="AX330" s="28"/>
      <c r="AY330" s="28"/>
      <c r="AZ330" s="28"/>
      <c r="BA330" s="28"/>
      <c r="BB330" s="28"/>
      <c r="BC330" s="28"/>
      <c r="BD330" s="28"/>
      <c r="BE330" s="28"/>
      <c r="BF330" s="28"/>
      <c r="BG330" s="28"/>
      <c r="BH330" s="28"/>
      <c r="BI330" s="28"/>
      <c r="BJ330" s="28"/>
      <c r="BK330" s="28"/>
      <c r="BL330" s="28"/>
      <c r="BM330" s="28"/>
      <c r="BN330" s="28"/>
    </row>
    <row r="331" spans="2:66" x14ac:dyDescent="0.2">
      <c r="B331" s="3"/>
      <c r="C331" s="26"/>
      <c r="Z331" s="28"/>
      <c r="AB331" s="28">
        <v>29632</v>
      </c>
      <c r="AC331" s="26">
        <v>47.8</v>
      </c>
      <c r="AD331" s="26">
        <v>8.6922165152113796E-3</v>
      </c>
      <c r="AE331" s="26">
        <f t="shared" si="10"/>
        <v>0.41548794942710393</v>
      </c>
      <c r="AH331" s="13"/>
      <c r="AI331" s="13"/>
      <c r="AJ331" s="28"/>
      <c r="AK331" s="28"/>
      <c r="AL331" s="28"/>
      <c r="AM331" s="28"/>
      <c r="AN331" s="28"/>
      <c r="AO331" s="28"/>
      <c r="AP331" s="28"/>
      <c r="AQ331" s="28"/>
      <c r="AR331" s="28"/>
      <c r="AS331" s="28"/>
      <c r="AT331" s="28"/>
      <c r="AU331" s="28"/>
      <c r="AV331" s="28"/>
      <c r="AW331" s="28"/>
      <c r="AX331" s="28"/>
      <c r="AY331" s="28"/>
      <c r="AZ331" s="28"/>
      <c r="BA331" s="28"/>
      <c r="BB331" s="28"/>
      <c r="BC331" s="28"/>
      <c r="BD331" s="28"/>
      <c r="BE331" s="28"/>
      <c r="BF331" s="28"/>
      <c r="BG331" s="28"/>
      <c r="BH331" s="28"/>
      <c r="BI331" s="28"/>
      <c r="BJ331" s="28"/>
      <c r="BK331" s="28"/>
      <c r="BL331" s="28"/>
      <c r="BM331" s="28"/>
      <c r="BN331" s="28"/>
    </row>
    <row r="332" spans="2:66" x14ac:dyDescent="0.2">
      <c r="B332" s="3"/>
      <c r="C332" s="26"/>
      <c r="Z332" s="28"/>
      <c r="AB332" s="28">
        <v>29660</v>
      </c>
      <c r="AC332" s="26">
        <v>36.5</v>
      </c>
      <c r="AD332" s="26">
        <v>7.7439747135519557E-2</v>
      </c>
      <c r="AE332" s="26">
        <f t="shared" si="10"/>
        <v>2.8265507704464636</v>
      </c>
      <c r="AH332" s="13"/>
      <c r="AI332" s="13"/>
      <c r="AJ332" s="28"/>
      <c r="AK332" s="28"/>
      <c r="AL332" s="28"/>
      <c r="AM332" s="28"/>
      <c r="AN332" s="28"/>
      <c r="AO332" s="28"/>
      <c r="AP332" s="28"/>
      <c r="AQ332" s="28"/>
      <c r="AR332" s="28"/>
      <c r="AS332" s="28"/>
      <c r="AT332" s="28"/>
      <c r="AU332" s="28"/>
      <c r="AV332" s="28"/>
      <c r="AW332" s="28"/>
      <c r="AX332" s="28"/>
      <c r="AY332" s="28"/>
      <c r="AZ332" s="28"/>
      <c r="BA332" s="28"/>
      <c r="BB332" s="28"/>
      <c r="BC332" s="28"/>
      <c r="BD332" s="28"/>
      <c r="BE332" s="28"/>
      <c r="BF332" s="28"/>
      <c r="BG332" s="28"/>
      <c r="BH332" s="28"/>
      <c r="BI332" s="28"/>
      <c r="BJ332" s="28"/>
      <c r="BK332" s="28"/>
      <c r="BL332" s="28"/>
      <c r="BM332" s="28"/>
      <c r="BN332" s="28"/>
    </row>
    <row r="333" spans="2:66" x14ac:dyDescent="0.2">
      <c r="B333" s="3"/>
      <c r="C333" s="26"/>
      <c r="Z333" s="28"/>
      <c r="AB333" s="28">
        <v>29691</v>
      </c>
      <c r="AC333" s="26">
        <v>52.9</v>
      </c>
      <c r="AD333" s="26">
        <v>7.4278941129988146E-2</v>
      </c>
      <c r="AE333" s="26">
        <f t="shared" si="10"/>
        <v>3.9293559857763727</v>
      </c>
      <c r="AH333" s="13"/>
      <c r="AI333" s="13"/>
      <c r="AJ333" s="28"/>
      <c r="AK333" s="28"/>
      <c r="AL333" s="28"/>
      <c r="AM333" s="28"/>
      <c r="AN333" s="28"/>
      <c r="AO333" s="28"/>
      <c r="AP333" s="28"/>
      <c r="AQ333" s="28"/>
      <c r="AR333" s="28"/>
      <c r="AS333" s="28"/>
      <c r="AT333" s="28"/>
      <c r="AU333" s="28"/>
      <c r="AV333" s="28"/>
      <c r="AW333" s="28"/>
      <c r="AX333" s="28"/>
      <c r="AY333" s="28"/>
      <c r="AZ333" s="28"/>
      <c r="BA333" s="28"/>
      <c r="BB333" s="28"/>
      <c r="BC333" s="28"/>
      <c r="BD333" s="28"/>
      <c r="BE333" s="28"/>
      <c r="BF333" s="28"/>
      <c r="BG333" s="28"/>
      <c r="BH333" s="28"/>
      <c r="BI333" s="28"/>
      <c r="BJ333" s="28"/>
      <c r="BK333" s="28"/>
      <c r="BL333" s="28"/>
      <c r="BM333" s="28"/>
      <c r="BN333" s="28"/>
    </row>
    <row r="334" spans="2:66" x14ac:dyDescent="0.2">
      <c r="B334" s="3"/>
      <c r="C334" s="26"/>
      <c r="Z334" s="28"/>
      <c r="AB334" s="28">
        <v>29721</v>
      </c>
      <c r="AC334" s="26">
        <v>56.4</v>
      </c>
      <c r="AD334" s="26">
        <v>0.1576451995258791</v>
      </c>
      <c r="AE334" s="26">
        <f t="shared" si="10"/>
        <v>8.8911892532595811</v>
      </c>
      <c r="AH334" s="13"/>
      <c r="AI334" s="13"/>
      <c r="AJ334" s="28"/>
      <c r="AK334" s="28"/>
      <c r="AL334" s="28"/>
      <c r="AM334" s="28"/>
      <c r="AN334" s="28"/>
      <c r="AO334" s="28"/>
      <c r="AP334" s="28"/>
      <c r="AQ334" s="28"/>
      <c r="AR334" s="28"/>
      <c r="AS334" s="28"/>
      <c r="AT334" s="28"/>
      <c r="AU334" s="28"/>
      <c r="AV334" s="28"/>
      <c r="AW334" s="28"/>
      <c r="AX334" s="28"/>
      <c r="AY334" s="28"/>
      <c r="AZ334" s="28"/>
      <c r="BA334" s="28"/>
      <c r="BB334" s="28"/>
      <c r="BC334" s="28"/>
      <c r="BD334" s="28"/>
      <c r="BE334" s="28"/>
      <c r="BF334" s="28"/>
      <c r="BG334" s="28"/>
      <c r="BH334" s="28"/>
      <c r="BI334" s="28"/>
      <c r="BJ334" s="28"/>
      <c r="BK334" s="28"/>
      <c r="BL334" s="28"/>
      <c r="BM334" s="28"/>
      <c r="BN334" s="28"/>
    </row>
    <row r="335" spans="2:66" x14ac:dyDescent="0.2">
      <c r="B335" s="3"/>
      <c r="C335" s="26"/>
      <c r="Z335" s="28"/>
      <c r="AB335" s="28">
        <v>29752</v>
      </c>
      <c r="AC335" s="26">
        <v>54.3</v>
      </c>
      <c r="AD335" s="26">
        <v>3.3583563808771234E-2</v>
      </c>
      <c r="AE335" s="26">
        <f t="shared" si="10"/>
        <v>1.8235875148162779</v>
      </c>
      <c r="AH335" s="13"/>
      <c r="AI335" s="13"/>
      <c r="AJ335" s="28"/>
      <c r="AK335" s="28"/>
      <c r="AL335" s="28"/>
      <c r="AM335" s="28"/>
      <c r="AN335" s="28"/>
      <c r="AO335" s="28"/>
      <c r="AP335" s="28"/>
      <c r="AQ335" s="28"/>
      <c r="AR335" s="28"/>
      <c r="AS335" s="28"/>
      <c r="AT335" s="28"/>
      <c r="AU335" s="28"/>
      <c r="AV335" s="28"/>
      <c r="AW335" s="28"/>
      <c r="AX335" s="28"/>
      <c r="AY335" s="28"/>
      <c r="AZ335" s="28"/>
      <c r="BA335" s="28"/>
      <c r="BB335" s="28"/>
      <c r="BC335" s="28"/>
      <c r="BD335" s="28"/>
      <c r="BE335" s="28"/>
      <c r="BF335" s="28"/>
      <c r="BG335" s="28"/>
      <c r="BH335" s="28"/>
      <c r="BI335" s="28"/>
      <c r="BJ335" s="28"/>
      <c r="BK335" s="28"/>
      <c r="BL335" s="28"/>
      <c r="BM335" s="28"/>
      <c r="BN335" s="28"/>
    </row>
    <row r="336" spans="2:66" x14ac:dyDescent="0.2">
      <c r="B336" s="3"/>
      <c r="C336" s="26"/>
      <c r="Z336" s="28"/>
      <c r="AB336" s="28">
        <v>29782</v>
      </c>
      <c r="AC336" s="26">
        <v>43.9</v>
      </c>
      <c r="AD336" s="26">
        <v>0.12801264322402214</v>
      </c>
      <c r="AE336" s="26">
        <f t="shared" si="10"/>
        <v>5.6197550375345715</v>
      </c>
      <c r="AH336" s="13"/>
      <c r="AI336" s="13"/>
      <c r="AJ336" s="28"/>
      <c r="AK336" s="28"/>
      <c r="AL336" s="28"/>
      <c r="AM336" s="28"/>
      <c r="AN336" s="28"/>
      <c r="AO336" s="28"/>
      <c r="AP336" s="28"/>
      <c r="AQ336" s="28"/>
      <c r="AR336" s="28"/>
      <c r="AS336" s="28"/>
      <c r="AT336" s="28"/>
      <c r="AU336" s="28"/>
      <c r="AV336" s="28"/>
      <c r="AW336" s="28"/>
      <c r="AX336" s="28"/>
      <c r="AY336" s="28"/>
      <c r="AZ336" s="28"/>
      <c r="BA336" s="28"/>
      <c r="BB336" s="28"/>
      <c r="BC336" s="28"/>
      <c r="BD336" s="28"/>
      <c r="BE336" s="28"/>
      <c r="BF336" s="28"/>
      <c r="BG336" s="28"/>
      <c r="BH336" s="28"/>
      <c r="BI336" s="28"/>
      <c r="BJ336" s="28"/>
      <c r="BK336" s="28"/>
      <c r="BL336" s="28"/>
      <c r="BM336" s="28"/>
      <c r="BN336" s="28"/>
    </row>
    <row r="337" spans="2:66" x14ac:dyDescent="0.2">
      <c r="B337" s="3"/>
      <c r="C337" s="26"/>
      <c r="Z337" s="28"/>
      <c r="AB337" s="28">
        <v>29813</v>
      </c>
      <c r="AC337" s="26">
        <v>42.3</v>
      </c>
      <c r="AD337" s="26">
        <v>0.20031608060055317</v>
      </c>
      <c r="AE337" s="26">
        <f t="shared" si="10"/>
        <v>8.4733702094033987</v>
      </c>
      <c r="AH337" s="13"/>
      <c r="AI337" s="13"/>
      <c r="AJ337" s="28"/>
      <c r="AK337" s="28"/>
      <c r="AL337" s="28"/>
      <c r="AM337" s="28"/>
      <c r="AN337" s="28"/>
      <c r="AO337" s="28"/>
      <c r="AP337" s="28"/>
      <c r="AQ337" s="28"/>
      <c r="AR337" s="28"/>
      <c r="AS337" s="28"/>
      <c r="AT337" s="28"/>
      <c r="AU337" s="28"/>
      <c r="AV337" s="28"/>
      <c r="AW337" s="28"/>
      <c r="AX337" s="28"/>
      <c r="AY337" s="28"/>
      <c r="AZ337" s="28"/>
      <c r="BA337" s="28"/>
      <c r="BB337" s="28"/>
      <c r="BC337" s="28"/>
      <c r="BD337" s="28"/>
      <c r="BE337" s="28"/>
      <c r="BF337" s="28"/>
      <c r="BG337" s="28"/>
      <c r="BH337" s="28"/>
      <c r="BI337" s="28"/>
      <c r="BJ337" s="28"/>
      <c r="BK337" s="28"/>
      <c r="BL337" s="28"/>
      <c r="BM337" s="28"/>
      <c r="BN337" s="28"/>
    </row>
    <row r="338" spans="2:66" x14ac:dyDescent="0.2">
      <c r="B338" s="3"/>
      <c r="C338" s="26"/>
      <c r="Z338" s="28"/>
      <c r="AB338" s="28">
        <v>29844</v>
      </c>
      <c r="AC338" s="26">
        <v>14.4</v>
      </c>
      <c r="AD338" s="26">
        <v>9.9170288423547998E-2</v>
      </c>
      <c r="AE338" s="26">
        <f t="shared" si="10"/>
        <v>1.4280521532990913</v>
      </c>
      <c r="AH338" s="13"/>
      <c r="AI338" s="13"/>
      <c r="AJ338" s="28"/>
      <c r="AK338" s="28"/>
      <c r="AL338" s="28"/>
      <c r="AM338" s="28"/>
      <c r="AN338" s="28"/>
      <c r="AO338" s="28"/>
      <c r="AP338" s="28"/>
      <c r="AQ338" s="28"/>
      <c r="AR338" s="28"/>
      <c r="AS338" s="28"/>
      <c r="AT338" s="28"/>
      <c r="AU338" s="28"/>
      <c r="AV338" s="28"/>
      <c r="AW338" s="28"/>
      <c r="AX338" s="28"/>
      <c r="AY338" s="28"/>
      <c r="AZ338" s="28"/>
      <c r="BA338" s="28"/>
      <c r="BB338" s="28"/>
      <c r="BC338" s="28"/>
      <c r="BD338" s="28"/>
      <c r="BE338" s="28"/>
      <c r="BF338" s="28"/>
      <c r="BG338" s="28"/>
      <c r="BH338" s="28"/>
      <c r="BI338" s="28"/>
      <c r="BJ338" s="28"/>
      <c r="BK338" s="28"/>
      <c r="BL338" s="28"/>
      <c r="BM338" s="28"/>
      <c r="BN338" s="28"/>
    </row>
    <row r="339" spans="2:66" x14ac:dyDescent="0.2">
      <c r="B339" s="3"/>
      <c r="C339" s="26"/>
      <c r="Z339" s="28"/>
      <c r="AB339" s="28">
        <v>29874</v>
      </c>
      <c r="AC339" s="26">
        <v>21.7</v>
      </c>
      <c r="AD339" s="26">
        <v>3.6349269063611224E-2</v>
      </c>
      <c r="AE339" s="26">
        <f t="shared" si="10"/>
        <v>0.78877913868036353</v>
      </c>
      <c r="AH339" s="13"/>
      <c r="AI339" s="13"/>
      <c r="AJ339" s="28"/>
      <c r="AK339" s="28"/>
      <c r="AL339" s="28"/>
      <c r="AM339" s="28"/>
      <c r="AN339" s="28"/>
      <c r="AO339" s="28"/>
      <c r="AP339" s="28"/>
      <c r="AQ339" s="28"/>
      <c r="AR339" s="28"/>
      <c r="AS339" s="28"/>
      <c r="AT339" s="28"/>
      <c r="AU339" s="28"/>
      <c r="AV339" s="28"/>
      <c r="AW339" s="28"/>
      <c r="AX339" s="28"/>
      <c r="AY339" s="28"/>
      <c r="AZ339" s="28"/>
      <c r="BA339" s="28"/>
      <c r="BB339" s="28"/>
      <c r="BC339" s="28"/>
      <c r="BD339" s="28"/>
      <c r="BE339" s="28"/>
      <c r="BF339" s="28"/>
      <c r="BG339" s="28"/>
      <c r="BH339" s="28"/>
      <c r="BI339" s="28"/>
      <c r="BJ339" s="28"/>
      <c r="BK339" s="28"/>
      <c r="BL339" s="28"/>
      <c r="BM339" s="28"/>
      <c r="BN339" s="28"/>
    </row>
    <row r="340" spans="2:66" x14ac:dyDescent="0.2">
      <c r="B340" s="3"/>
      <c r="C340" s="26"/>
      <c r="Z340" s="28"/>
      <c r="AB340" s="28">
        <v>29905</v>
      </c>
      <c r="AC340" s="26">
        <v>20.9</v>
      </c>
      <c r="AD340" s="26">
        <v>0.15053338601343344</v>
      </c>
      <c r="AE340" s="26">
        <f t="shared" si="10"/>
        <v>3.1461477676807585</v>
      </c>
      <c r="AH340" s="13"/>
      <c r="AI340" s="13"/>
      <c r="AJ340" s="28"/>
      <c r="AK340" s="28"/>
      <c r="AL340" s="28"/>
      <c r="AM340" s="28"/>
      <c r="AN340" s="28"/>
      <c r="AO340" s="28"/>
      <c r="AP340" s="28"/>
      <c r="AQ340" s="28"/>
      <c r="AR340" s="28"/>
      <c r="AS340" s="28"/>
      <c r="AT340" s="28"/>
      <c r="AU340" s="28"/>
      <c r="AV340" s="28"/>
      <c r="AW340" s="28"/>
      <c r="AX340" s="28"/>
      <c r="AY340" s="28"/>
      <c r="AZ340" s="28"/>
      <c r="BA340" s="28"/>
      <c r="BB340" s="28"/>
      <c r="BC340" s="28"/>
      <c r="BD340" s="28"/>
      <c r="BE340" s="28"/>
      <c r="BF340" s="28"/>
      <c r="BG340" s="28"/>
      <c r="BH340" s="28"/>
      <c r="BI340" s="28"/>
      <c r="BJ340" s="28"/>
      <c r="BK340" s="28"/>
      <c r="BL340" s="28"/>
      <c r="BM340" s="28"/>
      <c r="BN340" s="28"/>
    </row>
    <row r="341" spans="2:66" x14ac:dyDescent="0.2">
      <c r="B341" s="3"/>
      <c r="C341" s="26"/>
      <c r="Z341" s="28"/>
      <c r="AB341" s="28">
        <v>29935</v>
      </c>
      <c r="AC341" s="26">
        <v>18.100000000000001</v>
      </c>
      <c r="AD341" s="26">
        <v>2.8052153299091269E-2</v>
      </c>
      <c r="AE341" s="26">
        <f t="shared" si="10"/>
        <v>0.50774397471355204</v>
      </c>
      <c r="AH341" s="13"/>
      <c r="AI341" s="13"/>
      <c r="AJ341" s="28"/>
      <c r="AK341" s="28"/>
      <c r="AL341" s="28"/>
      <c r="AM341" s="28"/>
      <c r="AN341" s="28"/>
      <c r="AO341" s="28"/>
      <c r="AP341" s="28"/>
      <c r="AQ341" s="28"/>
      <c r="AR341" s="28"/>
      <c r="AS341" s="28"/>
      <c r="AT341" s="28"/>
      <c r="AU341" s="28"/>
      <c r="AV341" s="28"/>
      <c r="AW341" s="28"/>
      <c r="AX341" s="28"/>
      <c r="AY341" s="28"/>
      <c r="AZ341" s="28"/>
      <c r="BA341" s="28"/>
      <c r="BB341" s="28"/>
      <c r="BC341" s="28"/>
      <c r="BD341" s="28"/>
      <c r="BE341" s="28"/>
      <c r="BF341" s="28"/>
      <c r="BG341" s="28"/>
      <c r="BH341" s="28"/>
      <c r="BI341" s="28"/>
      <c r="BJ341" s="28"/>
      <c r="BK341" s="28"/>
      <c r="BL341" s="28"/>
      <c r="BM341" s="28"/>
      <c r="BN341" s="28"/>
    </row>
    <row r="342" spans="2:66" x14ac:dyDescent="0.2">
      <c r="B342" s="3"/>
      <c r="C342" s="26"/>
      <c r="Z342" s="28"/>
      <c r="AB342" s="28">
        <v>29966</v>
      </c>
      <c r="AC342" s="26">
        <v>25</v>
      </c>
      <c r="AD342" s="26">
        <v>2.3152965660770033E-2</v>
      </c>
      <c r="AE342" s="26">
        <f t="shared" si="10"/>
        <v>0.57882414151925088</v>
      </c>
      <c r="AH342" s="13"/>
      <c r="AI342" s="13"/>
      <c r="AJ342" s="28"/>
      <c r="AK342" s="28"/>
      <c r="AL342" s="28"/>
      <c r="AM342" s="28"/>
      <c r="AN342" s="28"/>
      <c r="AO342" s="28"/>
      <c r="AP342" s="28"/>
      <c r="AQ342" s="28"/>
      <c r="AR342" s="28"/>
      <c r="AS342" s="28"/>
      <c r="AT342" s="28"/>
      <c r="AU342" s="28"/>
      <c r="AV342" s="28"/>
      <c r="AW342" s="28"/>
      <c r="AX342" s="28"/>
      <c r="AY342" s="28"/>
      <c r="AZ342" s="28"/>
      <c r="BA342" s="28"/>
      <c r="BB342" s="28"/>
      <c r="BC342" s="28"/>
      <c r="BD342" s="28"/>
      <c r="BE342" s="28"/>
      <c r="BF342" s="28"/>
      <c r="BG342" s="28"/>
      <c r="BH342" s="28"/>
      <c r="BI342" s="28"/>
      <c r="BJ342" s="28"/>
      <c r="BK342" s="28"/>
      <c r="BL342" s="28"/>
      <c r="BM342" s="28"/>
      <c r="BN342" s="28"/>
    </row>
    <row r="343" spans="2:66" x14ac:dyDescent="0.2">
      <c r="B343" s="3"/>
      <c r="C343" s="26"/>
      <c r="Z343" s="28"/>
      <c r="AB343" s="28">
        <v>29997</v>
      </c>
      <c r="AC343" s="26">
        <v>104</v>
      </c>
      <c r="AD343" s="26">
        <v>7.8043704474505728E-3</v>
      </c>
      <c r="AE343" s="26">
        <f t="shared" si="10"/>
        <v>0.81165452653485959</v>
      </c>
      <c r="AH343" s="13"/>
      <c r="AI343" s="13"/>
      <c r="AJ343" s="28"/>
      <c r="AK343" s="28"/>
      <c r="AL343" s="28"/>
      <c r="AM343" s="28"/>
      <c r="AN343" s="28"/>
      <c r="AO343" s="28"/>
      <c r="AP343" s="28"/>
      <c r="AQ343" s="28"/>
      <c r="AR343" s="28"/>
      <c r="AS343" s="28"/>
      <c r="AT343" s="28"/>
      <c r="AU343" s="28"/>
      <c r="AV343" s="28"/>
      <c r="AW343" s="28"/>
      <c r="AX343" s="28"/>
      <c r="AY343" s="28"/>
      <c r="AZ343" s="28"/>
      <c r="BA343" s="28"/>
      <c r="BB343" s="28"/>
      <c r="BC343" s="28"/>
      <c r="BD343" s="28"/>
      <c r="BE343" s="28"/>
      <c r="BF343" s="28"/>
      <c r="BG343" s="28"/>
      <c r="BH343" s="28"/>
      <c r="BI343" s="28"/>
      <c r="BJ343" s="28"/>
      <c r="BK343" s="28"/>
      <c r="BL343" s="28"/>
      <c r="BM343" s="28"/>
      <c r="BN343" s="28"/>
    </row>
    <row r="344" spans="2:66" x14ac:dyDescent="0.2">
      <c r="B344" s="3"/>
      <c r="C344" s="26"/>
      <c r="Z344" s="28"/>
      <c r="AB344" s="28">
        <v>30025</v>
      </c>
      <c r="AC344" s="26">
        <v>22.3</v>
      </c>
      <c r="AD344" s="26">
        <v>6.9719042663891784E-2</v>
      </c>
      <c r="AE344" s="26">
        <f t="shared" si="10"/>
        <v>1.5547346514047868</v>
      </c>
      <c r="AH344" s="13"/>
      <c r="AI344" s="13"/>
      <c r="AJ344" s="28"/>
      <c r="AK344" s="28"/>
      <c r="AL344" s="28"/>
      <c r="AM344" s="28"/>
      <c r="AN344" s="28"/>
      <c r="AO344" s="28"/>
      <c r="AP344" s="28"/>
      <c r="AQ344" s="28"/>
      <c r="AR344" s="28"/>
      <c r="AS344" s="28"/>
      <c r="AT344" s="28"/>
      <c r="AU344" s="28"/>
      <c r="AV344" s="28"/>
      <c r="AW344" s="28"/>
      <c r="AX344" s="28"/>
      <c r="AY344" s="28"/>
      <c r="AZ344" s="28"/>
      <c r="BA344" s="28"/>
      <c r="BB344" s="28"/>
      <c r="BC344" s="28"/>
      <c r="BD344" s="28"/>
      <c r="BE344" s="28"/>
      <c r="BF344" s="28"/>
      <c r="BG344" s="28"/>
      <c r="BH344" s="28"/>
      <c r="BI344" s="28"/>
      <c r="BJ344" s="28"/>
      <c r="BK344" s="28"/>
      <c r="BL344" s="28"/>
      <c r="BM344" s="28"/>
      <c r="BN344" s="28"/>
    </row>
    <row r="345" spans="2:66" x14ac:dyDescent="0.2">
      <c r="B345" s="3"/>
      <c r="C345" s="26"/>
      <c r="Z345" s="28"/>
      <c r="AB345" s="28">
        <v>30056</v>
      </c>
      <c r="AC345" s="26">
        <v>32.299999999999997</v>
      </c>
      <c r="AD345" s="26">
        <v>8.5848074921956299E-2</v>
      </c>
      <c r="AE345" s="26">
        <f t="shared" si="10"/>
        <v>2.7728928199791882</v>
      </c>
      <c r="AH345" s="13"/>
      <c r="AI345" s="13"/>
      <c r="AJ345" s="28"/>
      <c r="AK345" s="28"/>
      <c r="AL345" s="28"/>
      <c r="AM345" s="28"/>
      <c r="AN345" s="28"/>
      <c r="AO345" s="28"/>
      <c r="AP345" s="28"/>
      <c r="AQ345" s="28"/>
      <c r="AR345" s="28"/>
      <c r="AS345" s="28"/>
      <c r="AT345" s="28"/>
      <c r="AU345" s="28"/>
      <c r="AV345" s="28"/>
      <c r="AW345" s="28"/>
      <c r="AX345" s="28"/>
      <c r="AY345" s="28"/>
      <c r="AZ345" s="28"/>
      <c r="BA345" s="28"/>
      <c r="BB345" s="28"/>
      <c r="BC345" s="28"/>
      <c r="BD345" s="28"/>
      <c r="BE345" s="28"/>
      <c r="BF345" s="28"/>
      <c r="BG345" s="28"/>
      <c r="BH345" s="28"/>
      <c r="BI345" s="28"/>
      <c r="BJ345" s="28"/>
      <c r="BK345" s="28"/>
      <c r="BL345" s="28"/>
      <c r="BM345" s="28"/>
      <c r="BN345" s="28"/>
    </row>
    <row r="346" spans="2:66" x14ac:dyDescent="0.2">
      <c r="B346" s="3"/>
      <c r="C346" s="26"/>
      <c r="Z346" s="28"/>
      <c r="AB346" s="28">
        <v>30086</v>
      </c>
      <c r="AC346" s="26">
        <v>30.1</v>
      </c>
      <c r="AD346" s="26">
        <v>0.14255983350676379</v>
      </c>
      <c r="AE346" s="26">
        <f t="shared" si="10"/>
        <v>4.2910509885535904</v>
      </c>
      <c r="AH346" s="13"/>
      <c r="AI346" s="13"/>
      <c r="AJ346" s="28"/>
      <c r="AK346" s="28"/>
      <c r="AL346" s="28"/>
      <c r="AM346" s="28"/>
      <c r="AN346" s="28"/>
      <c r="AO346" s="28"/>
      <c r="AP346" s="28"/>
      <c r="AQ346" s="28"/>
      <c r="AR346" s="28"/>
      <c r="AS346" s="28"/>
      <c r="AT346" s="28"/>
      <c r="AU346" s="28"/>
      <c r="AV346" s="28"/>
      <c r="AW346" s="28"/>
      <c r="AX346" s="28"/>
      <c r="AY346" s="28"/>
      <c r="AZ346" s="28"/>
      <c r="BA346" s="28"/>
      <c r="BB346" s="28"/>
      <c r="BC346" s="28"/>
      <c r="BD346" s="28"/>
      <c r="BE346" s="28"/>
      <c r="BF346" s="28"/>
      <c r="BG346" s="28"/>
      <c r="BH346" s="28"/>
      <c r="BI346" s="28"/>
      <c r="BJ346" s="28"/>
      <c r="BK346" s="28"/>
      <c r="BL346" s="28"/>
      <c r="BM346" s="28"/>
      <c r="BN346" s="28"/>
    </row>
    <row r="347" spans="2:66" x14ac:dyDescent="0.2">
      <c r="B347" s="3"/>
      <c r="C347" s="26"/>
      <c r="Z347" s="28"/>
      <c r="AB347" s="28">
        <v>30117</v>
      </c>
      <c r="AC347" s="26">
        <v>30.1</v>
      </c>
      <c r="AD347" s="26">
        <v>0.14490114464099899</v>
      </c>
      <c r="AE347" s="26">
        <f t="shared" si="10"/>
        <v>4.36152445369407</v>
      </c>
      <c r="AH347" s="13"/>
      <c r="AI347" s="13"/>
      <c r="AJ347" s="28"/>
      <c r="AK347" s="28"/>
      <c r="AL347" s="28"/>
      <c r="AM347" s="28"/>
      <c r="AN347" s="28"/>
      <c r="AO347" s="28"/>
      <c r="AP347" s="28"/>
      <c r="AQ347" s="28"/>
      <c r="AR347" s="28"/>
      <c r="AS347" s="28"/>
      <c r="AT347" s="28"/>
      <c r="AU347" s="28"/>
      <c r="AV347" s="28"/>
      <c r="AW347" s="28"/>
      <c r="AX347" s="28"/>
      <c r="AY347" s="28"/>
      <c r="AZ347" s="28"/>
      <c r="BA347" s="28"/>
      <c r="BB347" s="28"/>
      <c r="BC347" s="28"/>
      <c r="BD347" s="28"/>
      <c r="BE347" s="28"/>
      <c r="BF347" s="28"/>
      <c r="BG347" s="28"/>
      <c r="BH347" s="28"/>
      <c r="BI347" s="28"/>
      <c r="BJ347" s="28"/>
      <c r="BK347" s="28"/>
      <c r="BL347" s="28"/>
      <c r="BM347" s="28"/>
      <c r="BN347" s="28"/>
    </row>
    <row r="348" spans="2:66" x14ac:dyDescent="0.2">
      <c r="B348" s="3"/>
      <c r="C348" s="26"/>
      <c r="Z348" s="28"/>
      <c r="AB348" s="28">
        <v>30147</v>
      </c>
      <c r="AC348" s="26">
        <v>35.1</v>
      </c>
      <c r="AD348" s="26">
        <v>0.10535900104058273</v>
      </c>
      <c r="AE348" s="26">
        <f t="shared" si="10"/>
        <v>3.6981009365244537</v>
      </c>
      <c r="AH348" s="13"/>
      <c r="AI348" s="13"/>
      <c r="AJ348" s="28"/>
    </row>
    <row r="349" spans="2:66" x14ac:dyDescent="0.2">
      <c r="B349" s="3"/>
      <c r="C349" s="26"/>
      <c r="Z349" s="28"/>
      <c r="AB349" s="28">
        <v>30178</v>
      </c>
      <c r="AC349" s="26">
        <v>24.5</v>
      </c>
      <c r="AD349" s="26">
        <v>0.22294484911550469</v>
      </c>
      <c r="AE349" s="26">
        <f t="shared" si="10"/>
        <v>5.4621488033298649</v>
      </c>
      <c r="AH349" s="13"/>
      <c r="AI349" s="13"/>
      <c r="AJ349" s="28"/>
    </row>
    <row r="350" spans="2:66" x14ac:dyDescent="0.2">
      <c r="B350" s="3"/>
      <c r="C350" s="26"/>
      <c r="Z350" s="28"/>
      <c r="AB350" s="28">
        <v>30209</v>
      </c>
      <c r="AC350" s="26">
        <v>29</v>
      </c>
      <c r="AD350" s="26">
        <v>8.3766909469302819E-2</v>
      </c>
      <c r="AE350" s="26">
        <f t="shared" si="10"/>
        <v>2.4292403746097819</v>
      </c>
      <c r="AH350" s="13"/>
      <c r="AI350" s="13"/>
      <c r="AJ350" s="28"/>
    </row>
    <row r="351" spans="2:66" x14ac:dyDescent="0.2">
      <c r="B351" s="3"/>
      <c r="C351" s="26"/>
      <c r="Z351" s="28"/>
      <c r="AB351" s="28">
        <v>30239</v>
      </c>
      <c r="AC351" s="26">
        <v>36.1</v>
      </c>
      <c r="AD351" s="26">
        <v>3.0437044745057231E-2</v>
      </c>
      <c r="AE351" s="26">
        <f t="shared" si="10"/>
        <v>1.0987773152965661</v>
      </c>
      <c r="AH351" s="13"/>
      <c r="AI351" s="13"/>
      <c r="AJ351" s="28"/>
    </row>
    <row r="352" spans="2:66" x14ac:dyDescent="0.2">
      <c r="B352" s="3"/>
      <c r="C352" s="26"/>
      <c r="Z352" s="28"/>
      <c r="AB352" s="28">
        <v>30270</v>
      </c>
      <c r="AC352" s="26">
        <v>11</v>
      </c>
      <c r="AD352" s="26">
        <v>3.2258064516129031E-2</v>
      </c>
      <c r="AE352" s="26">
        <f t="shared" si="10"/>
        <v>0.35483870967741937</v>
      </c>
      <c r="AH352" s="13"/>
      <c r="AI352" s="13"/>
      <c r="AJ352" s="28"/>
    </row>
    <row r="353" spans="2:66" x14ac:dyDescent="0.2">
      <c r="B353" s="3"/>
      <c r="C353" s="26"/>
      <c r="Z353" s="28"/>
      <c r="AB353" s="28">
        <v>30300</v>
      </c>
      <c r="AC353" s="26">
        <v>8.7941581016010648</v>
      </c>
      <c r="AD353" s="26">
        <v>5.1248699271592091E-2</v>
      </c>
      <c r="AE353" s="26">
        <f t="shared" si="10"/>
        <v>0.45068916389578817</v>
      </c>
      <c r="AH353" s="13"/>
      <c r="AI353" s="13"/>
      <c r="AJ353" s="28"/>
    </row>
    <row r="354" spans="2:66" x14ac:dyDescent="0.2">
      <c r="B354" s="3"/>
      <c r="C354" s="26"/>
      <c r="Z354" s="28"/>
      <c r="AB354" s="28">
        <v>30331</v>
      </c>
      <c r="AC354" s="26">
        <v>14.749632369179146</v>
      </c>
      <c r="AD354" s="26">
        <v>3.1313818924438394E-2</v>
      </c>
      <c r="AE354" s="26">
        <f t="shared" si="10"/>
        <v>0.46186731721051105</v>
      </c>
      <c r="AH354" s="13"/>
      <c r="AI354" s="13"/>
      <c r="AJ354" s="28"/>
    </row>
    <row r="355" spans="2:66" x14ac:dyDescent="0.2">
      <c r="B355" s="3"/>
      <c r="C355" s="26"/>
      <c r="Z355" s="28"/>
      <c r="AB355" s="28">
        <v>30362</v>
      </c>
      <c r="AC355" s="26">
        <v>14.2</v>
      </c>
      <c r="AD355" s="26">
        <v>2.24642614023145E-2</v>
      </c>
      <c r="AE355" s="26">
        <f t="shared" si="10"/>
        <v>0.31899251191286587</v>
      </c>
      <c r="AH355" s="13"/>
      <c r="AI355" s="13"/>
      <c r="AJ355" s="28"/>
    </row>
    <row r="356" spans="2:66" x14ac:dyDescent="0.2">
      <c r="B356" s="3"/>
      <c r="C356" s="26"/>
      <c r="Z356" s="28"/>
      <c r="AB356" s="28">
        <v>30390</v>
      </c>
      <c r="AC356" s="26">
        <v>15.3</v>
      </c>
      <c r="AD356" s="26">
        <v>0.13070115724982981</v>
      </c>
      <c r="AE356" s="26">
        <f t="shared" si="10"/>
        <v>1.9997277059223961</v>
      </c>
      <c r="AH356" s="13"/>
      <c r="AI356" s="13"/>
      <c r="AJ356" s="28"/>
    </row>
    <row r="357" spans="2:66" x14ac:dyDescent="0.2">
      <c r="B357" s="3"/>
      <c r="C357" s="26"/>
      <c r="Z357" s="28"/>
      <c r="AB357" s="28">
        <v>30421</v>
      </c>
      <c r="AC357" s="26">
        <v>28.8</v>
      </c>
      <c r="AD357" s="26">
        <v>3.7100068073519406E-2</v>
      </c>
      <c r="AE357" s="26">
        <f t="shared" si="10"/>
        <v>1.068481960517359</v>
      </c>
      <c r="AH357" s="13"/>
      <c r="AI357" s="13"/>
      <c r="AJ357" s="28"/>
    </row>
    <row r="358" spans="2:66" x14ac:dyDescent="0.2">
      <c r="B358" s="3"/>
      <c r="C358" s="26"/>
      <c r="Z358" s="28"/>
      <c r="AB358" s="28">
        <v>30451</v>
      </c>
      <c r="AC358" s="26">
        <v>24.2</v>
      </c>
      <c r="AD358" s="26">
        <v>0.17018379850238258</v>
      </c>
      <c r="AE358" s="26">
        <f t="shared" si="10"/>
        <v>4.1184479237576586</v>
      </c>
      <c r="AH358" s="13"/>
      <c r="AI358" s="13"/>
      <c r="AJ358" s="28"/>
    </row>
    <row r="359" spans="2:66" x14ac:dyDescent="0.2">
      <c r="B359" s="3"/>
      <c r="C359" s="26"/>
      <c r="Z359" s="28"/>
      <c r="AB359" s="28">
        <v>30482</v>
      </c>
      <c r="AC359" s="26">
        <v>24.6</v>
      </c>
      <c r="AD359" s="26">
        <v>0.26106194690265488</v>
      </c>
      <c r="AE359" s="26">
        <f t="shared" si="10"/>
        <v>6.4221238938053107</v>
      </c>
      <c r="AH359" s="13"/>
      <c r="AI359" s="13"/>
      <c r="AJ359" s="28"/>
    </row>
    <row r="360" spans="2:66" x14ac:dyDescent="0.2">
      <c r="B360" s="3"/>
      <c r="C360" s="26"/>
      <c r="Z360" s="28"/>
      <c r="AB360" s="28">
        <v>30512</v>
      </c>
      <c r="AC360" s="26">
        <v>42.908920973920551</v>
      </c>
      <c r="AD360" s="26">
        <v>1.259360108917631E-2</v>
      </c>
      <c r="AE360" s="26">
        <f t="shared" si="10"/>
        <v>0.54037783391254601</v>
      </c>
      <c r="AH360" s="13"/>
      <c r="AI360" s="13"/>
      <c r="AJ360" s="28"/>
    </row>
    <row r="361" spans="2:66" x14ac:dyDescent="0.2">
      <c r="B361" s="3"/>
      <c r="C361" s="26"/>
      <c r="Z361" s="28"/>
      <c r="AB361" s="28">
        <v>30543</v>
      </c>
      <c r="AC361" s="26">
        <v>14.9</v>
      </c>
      <c r="AD361" s="26">
        <v>3.9823008849557522E-2</v>
      </c>
      <c r="AE361" s="26">
        <f t="shared" si="10"/>
        <v>0.5933628318584071</v>
      </c>
      <c r="AH361" s="13"/>
      <c r="AI361" s="13"/>
      <c r="AJ361" s="28"/>
      <c r="AK361" s="13"/>
      <c r="AL361" s="13"/>
      <c r="AM361" s="13"/>
      <c r="AN361" s="13"/>
      <c r="AO361" s="13"/>
      <c r="AP361" s="13"/>
      <c r="AQ361" s="13"/>
    </row>
    <row r="362" spans="2:66" x14ac:dyDescent="0.2">
      <c r="B362" s="3"/>
      <c r="C362" s="26"/>
      <c r="Z362" s="28"/>
      <c r="AB362" s="28">
        <v>30574</v>
      </c>
      <c r="AC362" s="26">
        <v>21.224358042566337</v>
      </c>
      <c r="AD362" s="26">
        <v>8.9176310415248469E-2</v>
      </c>
      <c r="AE362" s="26">
        <f t="shared" si="10"/>
        <v>1.8927099411682711</v>
      </c>
      <c r="AH362" s="13"/>
      <c r="AI362" s="13"/>
      <c r="AJ362" s="28"/>
      <c r="AK362" s="28"/>
      <c r="AL362" s="28"/>
      <c r="AM362" s="28"/>
      <c r="AN362" s="28"/>
      <c r="AO362" s="28"/>
      <c r="AP362" s="28"/>
      <c r="AQ362" s="28"/>
      <c r="AR362" s="28"/>
      <c r="AS362" s="28"/>
      <c r="AT362" s="28"/>
      <c r="AU362" s="28"/>
      <c r="AV362" s="28"/>
      <c r="AW362" s="28"/>
      <c r="AX362" s="28"/>
      <c r="AY362" s="28"/>
      <c r="AZ362" s="28"/>
      <c r="BA362" s="28"/>
      <c r="BB362" s="28"/>
      <c r="BC362" s="28"/>
      <c r="BD362" s="28"/>
      <c r="BE362" s="28"/>
      <c r="BF362" s="28"/>
      <c r="BG362" s="28"/>
      <c r="BH362" s="28"/>
      <c r="BI362" s="28"/>
      <c r="BJ362" s="28"/>
      <c r="BK362" s="28"/>
      <c r="BL362" s="28"/>
      <c r="BM362" s="28"/>
      <c r="BN362" s="28"/>
    </row>
    <row r="363" spans="2:66" x14ac:dyDescent="0.2">
      <c r="B363" s="3"/>
      <c r="C363" s="26"/>
      <c r="Z363" s="28"/>
      <c r="AB363" s="28">
        <v>30604</v>
      </c>
      <c r="AC363" s="26">
        <v>23.3</v>
      </c>
      <c r="AD363" s="26">
        <v>5.8883594281824374E-2</v>
      </c>
      <c r="AE363" s="26">
        <f t="shared" si="10"/>
        <v>1.371987746766508</v>
      </c>
      <c r="AH363" s="13"/>
      <c r="AI363" s="13"/>
      <c r="AJ363" s="28"/>
      <c r="AK363" s="28"/>
      <c r="AL363" s="28"/>
      <c r="AM363" s="28"/>
      <c r="AN363" s="28"/>
      <c r="AO363" s="28"/>
      <c r="AP363" s="28"/>
      <c r="AQ363" s="28"/>
      <c r="AR363" s="28"/>
      <c r="AS363" s="28"/>
      <c r="AT363" s="28"/>
      <c r="AU363" s="28"/>
      <c r="AV363" s="28"/>
      <c r="AW363" s="28"/>
      <c r="AX363" s="28"/>
      <c r="AY363" s="28"/>
      <c r="AZ363" s="28"/>
      <c r="BA363" s="28"/>
      <c r="BB363" s="28"/>
      <c r="BC363" s="28"/>
      <c r="BD363" s="28"/>
      <c r="BE363" s="28"/>
      <c r="BF363" s="28"/>
      <c r="BG363" s="28"/>
      <c r="BH363" s="28"/>
      <c r="BI363" s="28"/>
      <c r="BJ363" s="28"/>
      <c r="BK363" s="28"/>
      <c r="BL363" s="28"/>
      <c r="BM363" s="28"/>
      <c r="BN363" s="28"/>
    </row>
    <row r="364" spans="2:66" x14ac:dyDescent="0.2">
      <c r="B364" s="3"/>
      <c r="C364" s="26"/>
      <c r="Z364" s="28"/>
      <c r="AB364" s="28">
        <v>30635</v>
      </c>
      <c r="AC364" s="26">
        <v>11.3</v>
      </c>
      <c r="AD364" s="26">
        <v>0.12389380530973453</v>
      </c>
      <c r="AE364" s="26">
        <f t="shared" si="10"/>
        <v>1.4000000000000001</v>
      </c>
      <c r="AH364" s="13"/>
      <c r="AI364" s="13"/>
      <c r="AJ364" s="28"/>
      <c r="AK364" s="28"/>
      <c r="AL364" s="28"/>
      <c r="AM364" s="28"/>
      <c r="AN364" s="28"/>
      <c r="AO364" s="28"/>
      <c r="AP364" s="28"/>
      <c r="AQ364" s="28"/>
      <c r="AR364" s="28"/>
      <c r="AS364" s="28"/>
      <c r="AT364" s="28"/>
      <c r="AU364" s="28"/>
      <c r="AV364" s="28"/>
      <c r="AW364" s="28"/>
      <c r="AX364" s="28"/>
      <c r="AY364" s="28"/>
      <c r="AZ364" s="28"/>
      <c r="BA364" s="28"/>
      <c r="BB364" s="28"/>
      <c r="BC364" s="28"/>
      <c r="BD364" s="28"/>
      <c r="BE364" s="28"/>
      <c r="BF364" s="28"/>
      <c r="BG364" s="28"/>
      <c r="BH364" s="28"/>
      <c r="BI364" s="28"/>
      <c r="BJ364" s="28"/>
      <c r="BK364" s="28"/>
      <c r="BL364" s="28"/>
      <c r="BM364" s="28"/>
      <c r="BN364" s="28"/>
    </row>
    <row r="365" spans="2:66" x14ac:dyDescent="0.2">
      <c r="B365" s="3"/>
      <c r="C365" s="26"/>
      <c r="Z365" s="28"/>
      <c r="AB365" s="28">
        <v>30665</v>
      </c>
      <c r="AC365" s="26">
        <v>13.2</v>
      </c>
      <c r="AD365" s="26">
        <v>2.2804628999319267E-2</v>
      </c>
      <c r="AE365" s="26">
        <f t="shared" si="10"/>
        <v>0.30102110279101429</v>
      </c>
      <c r="AH365" s="13"/>
      <c r="AI365" s="13"/>
      <c r="AJ365" s="28"/>
      <c r="AK365" s="28"/>
      <c r="AL365" s="28"/>
      <c r="AM365" s="28"/>
      <c r="AN365" s="28"/>
      <c r="AO365" s="28"/>
      <c r="AP365" s="28"/>
      <c r="AQ365" s="28"/>
      <c r="AR365" s="28"/>
      <c r="AS365" s="28"/>
      <c r="AT365" s="28"/>
      <c r="AU365" s="28"/>
      <c r="AV365" s="28"/>
      <c r="AW365" s="28"/>
      <c r="AX365" s="28"/>
      <c r="AY365" s="28"/>
      <c r="AZ365" s="28"/>
      <c r="BA365" s="28"/>
      <c r="BB365" s="28"/>
      <c r="BC365" s="28"/>
      <c r="BD365" s="28"/>
      <c r="BE365" s="28"/>
      <c r="BF365" s="28"/>
      <c r="BG365" s="28"/>
      <c r="BH365" s="28"/>
      <c r="BI365" s="28"/>
      <c r="BJ365" s="28"/>
      <c r="BK365" s="28"/>
      <c r="BL365" s="28"/>
      <c r="BM365" s="28"/>
      <c r="BN365" s="28"/>
    </row>
    <row r="366" spans="2:66" x14ac:dyDescent="0.2">
      <c r="B366" s="3"/>
      <c r="C366" s="26"/>
      <c r="Z366" s="28"/>
      <c r="AB366" s="28">
        <v>30696</v>
      </c>
      <c r="AC366" s="26">
        <v>48</v>
      </c>
      <c r="AD366" s="26">
        <v>7.3629670029997278E-3</v>
      </c>
      <c r="AE366" s="26">
        <f t="shared" si="10"/>
        <v>0.35342241614398695</v>
      </c>
      <c r="AH366" s="13"/>
      <c r="AI366" s="13"/>
      <c r="AJ366" s="28"/>
      <c r="AK366" s="28"/>
      <c r="AL366" s="28"/>
      <c r="AM366" s="28"/>
      <c r="AN366" s="28"/>
      <c r="AO366" s="28"/>
      <c r="AP366" s="28"/>
      <c r="AQ366" s="28"/>
      <c r="AR366" s="28"/>
      <c r="AS366" s="28"/>
      <c r="AT366" s="28"/>
      <c r="AU366" s="28"/>
      <c r="AV366" s="28"/>
      <c r="AW366" s="28"/>
      <c r="AX366" s="28"/>
      <c r="AY366" s="28"/>
      <c r="AZ366" s="28"/>
      <c r="BA366" s="28"/>
      <c r="BB366" s="28"/>
      <c r="BC366" s="28"/>
      <c r="BD366" s="28"/>
      <c r="BE366" s="28"/>
      <c r="BF366" s="28"/>
      <c r="BG366" s="28"/>
      <c r="BH366" s="28"/>
      <c r="BI366" s="28"/>
      <c r="BJ366" s="28"/>
      <c r="BK366" s="28"/>
      <c r="BL366" s="28"/>
      <c r="BM366" s="28"/>
      <c r="BN366" s="28"/>
    </row>
    <row r="367" spans="2:66" x14ac:dyDescent="0.2">
      <c r="B367" s="3"/>
      <c r="C367" s="26"/>
      <c r="Z367" s="28"/>
      <c r="AB367" s="28">
        <v>30727</v>
      </c>
      <c r="AC367" s="26">
        <v>10.1</v>
      </c>
      <c r="AD367" s="26">
        <v>3.4360512680665395E-2</v>
      </c>
      <c r="AE367" s="26">
        <f t="shared" si="10"/>
        <v>0.34704117807472046</v>
      </c>
      <c r="AH367" s="13"/>
      <c r="AI367" s="13"/>
      <c r="AJ367" s="28"/>
      <c r="AK367" s="28"/>
      <c r="AL367" s="28"/>
      <c r="AM367" s="28"/>
      <c r="AN367" s="28"/>
      <c r="AO367" s="28"/>
      <c r="AP367" s="28"/>
      <c r="AQ367" s="28"/>
      <c r="AR367" s="28"/>
      <c r="AS367" s="28"/>
      <c r="AT367" s="28"/>
      <c r="AU367" s="28"/>
      <c r="AV367" s="28"/>
      <c r="AW367" s="28"/>
      <c r="AX367" s="28"/>
      <c r="AY367" s="28"/>
      <c r="AZ367" s="28"/>
      <c r="BA367" s="28"/>
      <c r="BB367" s="28"/>
      <c r="BC367" s="28"/>
      <c r="BD367" s="28"/>
      <c r="BE367" s="28"/>
      <c r="BF367" s="28"/>
      <c r="BG367" s="28"/>
      <c r="BH367" s="28"/>
      <c r="BI367" s="28"/>
      <c r="BJ367" s="28"/>
      <c r="BK367" s="28"/>
      <c r="BL367" s="28"/>
      <c r="BM367" s="28"/>
      <c r="BN367" s="28"/>
    </row>
    <row r="368" spans="2:66" x14ac:dyDescent="0.2">
      <c r="B368" s="3"/>
      <c r="C368" s="26"/>
      <c r="Z368" s="28"/>
      <c r="AB368" s="28">
        <v>30756</v>
      </c>
      <c r="AC368" s="26">
        <v>22.9</v>
      </c>
      <c r="AD368" s="26">
        <v>8.2901554404145081E-2</v>
      </c>
      <c r="AE368" s="26">
        <f t="shared" si="10"/>
        <v>1.8984455958549222</v>
      </c>
      <c r="AH368" s="13"/>
      <c r="AI368" s="13"/>
      <c r="AJ368" s="28"/>
      <c r="AK368" s="28"/>
      <c r="AL368" s="28"/>
      <c r="AM368" s="28"/>
      <c r="AN368" s="28"/>
      <c r="AO368" s="28"/>
      <c r="AP368" s="28"/>
      <c r="AQ368" s="28"/>
      <c r="AR368" s="28"/>
      <c r="AS368" s="28"/>
      <c r="AT368" s="28"/>
      <c r="AU368" s="28"/>
      <c r="AV368" s="28"/>
      <c r="AW368" s="28"/>
      <c r="AX368" s="28"/>
      <c r="AY368" s="28"/>
      <c r="AZ368" s="28"/>
      <c r="BA368" s="28"/>
      <c r="BB368" s="28"/>
      <c r="BC368" s="28"/>
      <c r="BD368" s="28"/>
      <c r="BE368" s="28"/>
      <c r="BF368" s="28"/>
      <c r="BG368" s="28"/>
      <c r="BH368" s="28"/>
      <c r="BI368" s="28"/>
      <c r="BJ368" s="28"/>
      <c r="BK368" s="28"/>
      <c r="BL368" s="28"/>
      <c r="BM368" s="28"/>
      <c r="BN368" s="28"/>
    </row>
    <row r="369" spans="2:66" x14ac:dyDescent="0.2">
      <c r="B369" s="3"/>
      <c r="C369" s="26"/>
      <c r="Z369" s="28"/>
      <c r="AB369" s="28">
        <v>30787</v>
      </c>
      <c r="AC369" s="26">
        <v>22.7</v>
      </c>
      <c r="AD369" s="26">
        <v>0.17780201799836376</v>
      </c>
      <c r="AE369" s="26">
        <f t="shared" si="10"/>
        <v>4.0361058085628576</v>
      </c>
      <c r="AH369" s="13"/>
      <c r="AI369" s="13"/>
      <c r="AJ369" s="28"/>
      <c r="AK369" s="28"/>
      <c r="AL369" s="28"/>
      <c r="AM369" s="28"/>
      <c r="AN369" s="28"/>
      <c r="AO369" s="28"/>
      <c r="AP369" s="28"/>
      <c r="AQ369" s="28"/>
      <c r="AR369" s="28"/>
      <c r="AS369" s="28"/>
      <c r="AT369" s="28"/>
      <c r="AU369" s="28"/>
      <c r="AV369" s="28"/>
      <c r="AW369" s="28"/>
      <c r="AX369" s="28"/>
      <c r="AY369" s="28"/>
      <c r="AZ369" s="28"/>
      <c r="BA369" s="28"/>
      <c r="BB369" s="28"/>
      <c r="BC369" s="28"/>
      <c r="BD369" s="28"/>
      <c r="BE369" s="28"/>
      <c r="BF369" s="28"/>
      <c r="BG369" s="28"/>
      <c r="BH369" s="28"/>
      <c r="BI369" s="28"/>
      <c r="BJ369" s="28"/>
      <c r="BK369" s="28"/>
      <c r="BL369" s="28"/>
      <c r="BM369" s="28"/>
      <c r="BN369" s="28"/>
    </row>
    <row r="370" spans="2:66" x14ac:dyDescent="0.2">
      <c r="B370" s="3"/>
      <c r="C370" s="26"/>
      <c r="Z370" s="28"/>
      <c r="AB370" s="28">
        <v>30817</v>
      </c>
      <c r="AC370" s="26">
        <v>21</v>
      </c>
      <c r="AD370" s="26">
        <v>0.21734387782928824</v>
      </c>
      <c r="AE370" s="26">
        <f t="shared" si="10"/>
        <v>4.5642214344150531</v>
      </c>
      <c r="AH370" s="13"/>
      <c r="AI370" s="13"/>
      <c r="AJ370" s="28"/>
      <c r="AK370" s="28"/>
      <c r="AL370" s="28"/>
      <c r="AM370" s="28"/>
      <c r="AN370" s="28"/>
      <c r="AO370" s="28"/>
      <c r="AP370" s="28"/>
      <c r="AQ370" s="28"/>
      <c r="AR370" s="28"/>
      <c r="AS370" s="28"/>
      <c r="AT370" s="28"/>
      <c r="AU370" s="28"/>
      <c r="AV370" s="28"/>
      <c r="AW370" s="28"/>
      <c r="AX370" s="28"/>
      <c r="AY370" s="28"/>
      <c r="AZ370" s="28"/>
      <c r="BA370" s="28"/>
      <c r="BB370" s="28"/>
      <c r="BC370" s="28"/>
      <c r="BD370" s="28"/>
      <c r="BE370" s="28"/>
      <c r="BF370" s="28"/>
      <c r="BG370" s="28"/>
      <c r="BH370" s="28"/>
      <c r="BI370" s="28"/>
      <c r="BJ370" s="28"/>
      <c r="BK370" s="28"/>
      <c r="BL370" s="28"/>
      <c r="BM370" s="28"/>
      <c r="BN370" s="28"/>
    </row>
    <row r="371" spans="2:66" x14ac:dyDescent="0.2">
      <c r="B371" s="3"/>
      <c r="C371" s="26"/>
      <c r="Z371" s="28"/>
      <c r="AB371" s="28">
        <v>30848</v>
      </c>
      <c r="AC371" s="26">
        <v>19</v>
      </c>
      <c r="AD371" s="26">
        <v>0.161985274065994</v>
      </c>
      <c r="AE371" s="26">
        <f t="shared" si="10"/>
        <v>3.0777202072538858</v>
      </c>
      <c r="AH371" s="13"/>
      <c r="AI371" s="13"/>
      <c r="AJ371" s="28"/>
      <c r="AK371" s="28"/>
      <c r="AL371" s="28"/>
      <c r="AM371" s="28"/>
      <c r="AN371" s="28"/>
      <c r="AO371" s="28"/>
      <c r="AP371" s="28"/>
      <c r="AQ371" s="28"/>
      <c r="AR371" s="28"/>
      <c r="AS371" s="28"/>
      <c r="AT371" s="28"/>
      <c r="AU371" s="28"/>
      <c r="AV371" s="28"/>
      <c r="AW371" s="28"/>
      <c r="AX371" s="28"/>
      <c r="AY371" s="28"/>
      <c r="AZ371" s="28"/>
      <c r="BA371" s="28"/>
      <c r="BB371" s="28"/>
      <c r="BC371" s="28"/>
      <c r="BD371" s="28"/>
      <c r="BE371" s="28"/>
      <c r="BF371" s="28"/>
      <c r="BG371" s="28"/>
      <c r="BH371" s="28"/>
      <c r="BI371" s="28"/>
      <c r="BJ371" s="28"/>
      <c r="BK371" s="28"/>
      <c r="BL371" s="28"/>
      <c r="BM371" s="28"/>
      <c r="BN371" s="28"/>
    </row>
    <row r="372" spans="2:66" x14ac:dyDescent="0.2">
      <c r="B372" s="3"/>
      <c r="C372" s="26"/>
      <c r="Z372" s="28"/>
      <c r="AB372" s="28">
        <v>30878</v>
      </c>
      <c r="AC372" s="26">
        <v>17</v>
      </c>
      <c r="AD372" s="26">
        <v>3.6814835014998638E-2</v>
      </c>
      <c r="AE372" s="26">
        <f t="shared" si="10"/>
        <v>0.62585219525497682</v>
      </c>
      <c r="AH372" s="13"/>
      <c r="AI372" s="13"/>
      <c r="AJ372" s="28"/>
      <c r="AK372" s="28"/>
      <c r="AL372" s="28"/>
      <c r="AM372" s="28"/>
      <c r="AN372" s="28"/>
      <c r="AO372" s="28"/>
      <c r="AP372" s="28"/>
      <c r="AQ372" s="28"/>
      <c r="AR372" s="28"/>
      <c r="AS372" s="28"/>
      <c r="AT372" s="28"/>
      <c r="AU372" s="28"/>
      <c r="AV372" s="28"/>
      <c r="AW372" s="28"/>
      <c r="AX372" s="28"/>
      <c r="AY372" s="28"/>
      <c r="AZ372" s="28"/>
      <c r="BA372" s="28"/>
      <c r="BB372" s="28"/>
      <c r="BC372" s="28"/>
      <c r="BD372" s="28"/>
      <c r="BE372" s="28"/>
      <c r="BF372" s="28"/>
      <c r="BG372" s="28"/>
      <c r="BH372" s="28"/>
      <c r="BI372" s="28"/>
      <c r="BJ372" s="28"/>
      <c r="BK372" s="28"/>
      <c r="BL372" s="28"/>
      <c r="BM372" s="28"/>
      <c r="BN372" s="28"/>
    </row>
    <row r="373" spans="2:66" x14ac:dyDescent="0.2">
      <c r="B373" s="3"/>
      <c r="C373" s="26"/>
      <c r="Z373" s="28"/>
      <c r="AB373" s="28">
        <v>30909</v>
      </c>
      <c r="AC373" s="26">
        <v>15</v>
      </c>
      <c r="AD373" s="26">
        <v>3.8178347422961542E-2</v>
      </c>
      <c r="AE373" s="26">
        <f t="shared" si="10"/>
        <v>0.57267521134442312</v>
      </c>
      <c r="AH373" s="13"/>
      <c r="AI373" s="13"/>
      <c r="AJ373" s="28"/>
      <c r="AK373" s="28"/>
      <c r="AL373" s="28"/>
      <c r="AM373" s="28"/>
      <c r="AN373" s="28"/>
      <c r="AO373" s="28"/>
      <c r="AP373" s="28"/>
      <c r="AQ373" s="28"/>
      <c r="AR373" s="28"/>
      <c r="AS373" s="28"/>
      <c r="AT373" s="28"/>
      <c r="AU373" s="28"/>
      <c r="AV373" s="28"/>
      <c r="AW373" s="28"/>
      <c r="AX373" s="28"/>
      <c r="AY373" s="28"/>
      <c r="AZ373" s="28"/>
      <c r="BA373" s="28"/>
      <c r="BB373" s="28"/>
      <c r="BC373" s="28"/>
      <c r="BD373" s="28"/>
      <c r="BE373" s="28"/>
      <c r="BF373" s="28"/>
      <c r="BG373" s="28"/>
      <c r="BH373" s="28"/>
      <c r="BI373" s="28"/>
      <c r="BJ373" s="28"/>
      <c r="BK373" s="28"/>
      <c r="BL373" s="28"/>
      <c r="BM373" s="28"/>
      <c r="BN373" s="28"/>
    </row>
    <row r="374" spans="2:66" x14ac:dyDescent="0.2">
      <c r="B374" s="3"/>
      <c r="C374" s="26"/>
      <c r="Z374" s="28"/>
      <c r="AB374" s="28">
        <v>30940</v>
      </c>
      <c r="AC374" s="26">
        <v>12.303512740865875</v>
      </c>
      <c r="AD374" s="26">
        <v>3.899645486773929E-2</v>
      </c>
      <c r="AE374" s="26">
        <f t="shared" si="10"/>
        <v>0.47979337931383143</v>
      </c>
      <c r="AH374" s="13"/>
      <c r="AI374" s="13"/>
      <c r="AJ374" s="28"/>
      <c r="AK374" s="28"/>
      <c r="AL374" s="28"/>
      <c r="AM374" s="28"/>
      <c r="AN374" s="28"/>
      <c r="AO374" s="28"/>
      <c r="AP374" s="28"/>
      <c r="AQ374" s="28"/>
      <c r="AR374" s="28"/>
      <c r="AS374" s="28"/>
      <c r="AT374" s="28"/>
      <c r="AU374" s="28"/>
      <c r="AV374" s="28"/>
      <c r="AW374" s="28"/>
      <c r="AX374" s="28"/>
      <c r="AY374" s="28"/>
      <c r="AZ374" s="28"/>
      <c r="BA374" s="28"/>
      <c r="BB374" s="28"/>
      <c r="BC374" s="28"/>
      <c r="BD374" s="28"/>
      <c r="BE374" s="28"/>
      <c r="BF374" s="28"/>
      <c r="BG374" s="28"/>
      <c r="BH374" s="28"/>
      <c r="BI374" s="28"/>
      <c r="BJ374" s="28"/>
      <c r="BK374" s="28"/>
      <c r="BL374" s="28"/>
      <c r="BM374" s="28"/>
      <c r="BN374" s="28"/>
    </row>
    <row r="375" spans="2:66" x14ac:dyDescent="0.2">
      <c r="B375" s="3"/>
      <c r="C375" s="26"/>
      <c r="Z375" s="28"/>
      <c r="AB375" s="28">
        <v>30970</v>
      </c>
      <c r="AC375" s="26">
        <v>10.8</v>
      </c>
      <c r="AD375" s="26">
        <v>0.10608126533951459</v>
      </c>
      <c r="AE375" s="26">
        <f t="shared" si="10"/>
        <v>1.1456776656667575</v>
      </c>
      <c r="AH375" s="13"/>
      <c r="AI375" s="13"/>
      <c r="AJ375" s="28"/>
      <c r="AK375" s="28"/>
      <c r="AL375" s="28"/>
      <c r="AM375" s="28"/>
      <c r="AN375" s="28"/>
      <c r="AO375" s="28"/>
      <c r="AP375" s="28"/>
      <c r="AQ375" s="28"/>
      <c r="AR375" s="28"/>
      <c r="AS375" s="28"/>
      <c r="AT375" s="28"/>
      <c r="AU375" s="28"/>
      <c r="AV375" s="28"/>
      <c r="AW375" s="28"/>
      <c r="AX375" s="28"/>
      <c r="AY375" s="28"/>
      <c r="AZ375" s="28"/>
      <c r="BA375" s="28"/>
      <c r="BB375" s="28"/>
      <c r="BC375" s="28"/>
      <c r="BD375" s="28"/>
      <c r="BE375" s="28"/>
      <c r="BF375" s="28"/>
      <c r="BG375" s="28"/>
      <c r="BH375" s="28"/>
      <c r="BI375" s="28"/>
      <c r="BJ375" s="28"/>
      <c r="BK375" s="28"/>
      <c r="BL375" s="28"/>
      <c r="BM375" s="28"/>
      <c r="BN375" s="28"/>
    </row>
    <row r="376" spans="2:66" x14ac:dyDescent="0.2">
      <c r="B376" s="3"/>
      <c r="C376" s="26"/>
      <c r="Z376" s="28"/>
      <c r="AB376" s="28">
        <v>31001</v>
      </c>
      <c r="AC376" s="26">
        <v>18.600000000000001</v>
      </c>
      <c r="AD376" s="26">
        <v>4.9086446686664844E-3</v>
      </c>
      <c r="AE376" s="26">
        <f t="shared" si="10"/>
        <v>9.130079083719661E-2</v>
      </c>
      <c r="AH376" s="13"/>
      <c r="AI376" s="13"/>
      <c r="AJ376" s="28"/>
      <c r="AK376" s="28"/>
      <c r="AL376" s="28"/>
      <c r="AM376" s="28"/>
      <c r="AN376" s="28"/>
      <c r="AO376" s="28"/>
      <c r="AP376" s="28"/>
      <c r="AQ376" s="28"/>
      <c r="AR376" s="28"/>
      <c r="AS376" s="28"/>
      <c r="AT376" s="28"/>
      <c r="AU376" s="28"/>
      <c r="AV376" s="28"/>
      <c r="AW376" s="28"/>
      <c r="AX376" s="28"/>
      <c r="AY376" s="28"/>
      <c r="AZ376" s="28"/>
      <c r="BA376" s="28"/>
      <c r="BB376" s="28"/>
      <c r="BC376" s="28"/>
      <c r="BD376" s="28"/>
      <c r="BE376" s="28"/>
      <c r="BF376" s="28"/>
      <c r="BG376" s="28"/>
      <c r="BH376" s="28"/>
      <c r="BI376" s="28"/>
      <c r="BJ376" s="28"/>
      <c r="BK376" s="28"/>
      <c r="BL376" s="28"/>
      <c r="BM376" s="28"/>
      <c r="BN376" s="28"/>
    </row>
    <row r="377" spans="2:66" x14ac:dyDescent="0.2">
      <c r="B377" s="3"/>
      <c r="C377" s="26"/>
      <c r="Z377" s="28"/>
      <c r="AB377" s="28">
        <v>31031</v>
      </c>
      <c r="AC377" s="26">
        <v>3.3</v>
      </c>
      <c r="AD377" s="26">
        <v>9.3264248704663211E-2</v>
      </c>
      <c r="AE377" s="26">
        <f t="shared" si="10"/>
        <v>0.30777202072538856</v>
      </c>
      <c r="AH377" s="13"/>
      <c r="AI377" s="13"/>
      <c r="AJ377" s="28"/>
      <c r="AK377" s="28"/>
      <c r="AL377" s="28"/>
      <c r="AM377" s="28"/>
      <c r="AN377" s="28"/>
      <c r="AO377" s="28"/>
      <c r="AP377" s="28"/>
      <c r="AQ377" s="28"/>
      <c r="AR377" s="28"/>
      <c r="AS377" s="28"/>
      <c r="AT377" s="28"/>
      <c r="AU377" s="28"/>
      <c r="AV377" s="28"/>
      <c r="AW377" s="28"/>
      <c r="AX377" s="28"/>
      <c r="AY377" s="28"/>
      <c r="AZ377" s="28"/>
      <c r="BA377" s="28"/>
      <c r="BB377" s="28"/>
      <c r="BC377" s="28"/>
      <c r="BD377" s="28"/>
      <c r="BE377" s="28"/>
      <c r="BF377" s="28"/>
      <c r="BG377" s="28"/>
      <c r="BH377" s="28"/>
      <c r="BI377" s="28"/>
      <c r="BJ377" s="28"/>
      <c r="BK377" s="28"/>
      <c r="BL377" s="28"/>
      <c r="BM377" s="28"/>
      <c r="BN377" s="28"/>
    </row>
    <row r="378" spans="2:66" x14ac:dyDescent="0.2">
      <c r="B378" s="3"/>
      <c r="C378" s="26"/>
      <c r="Z378" s="28"/>
      <c r="AB378" s="28">
        <v>31062</v>
      </c>
      <c r="AC378" s="26">
        <v>9.6999999999999993</v>
      </c>
      <c r="AD378" s="26">
        <v>8.7350372047880955E-3</v>
      </c>
      <c r="AE378" s="26">
        <f t="shared" si="10"/>
        <v>8.4729860886444519E-2</v>
      </c>
      <c r="AH378" s="13"/>
      <c r="AI378" s="13"/>
      <c r="AJ378" s="28"/>
      <c r="AK378" s="28"/>
      <c r="AL378" s="28"/>
      <c r="AM378" s="28"/>
      <c r="AN378" s="28"/>
      <c r="AO378" s="28"/>
      <c r="AP378" s="28"/>
      <c r="AQ378" s="28"/>
      <c r="AR378" s="28"/>
      <c r="AS378" s="28"/>
      <c r="AT378" s="28"/>
      <c r="AU378" s="28"/>
      <c r="AV378" s="28"/>
      <c r="AW378" s="28"/>
      <c r="AX378" s="28"/>
      <c r="AY378" s="28"/>
      <c r="AZ378" s="28"/>
      <c r="BA378" s="28"/>
      <c r="BB378" s="28"/>
      <c r="BC378" s="28"/>
      <c r="BD378" s="28"/>
      <c r="BE378" s="28"/>
      <c r="BF378" s="28"/>
      <c r="BG378" s="28"/>
      <c r="BH378" s="28"/>
      <c r="BI378" s="28"/>
      <c r="BJ378" s="28"/>
      <c r="BK378" s="28"/>
      <c r="BL378" s="28"/>
      <c r="BM378" s="28"/>
      <c r="BN378" s="28"/>
    </row>
    <row r="379" spans="2:66" x14ac:dyDescent="0.2">
      <c r="B379" s="3"/>
      <c r="C379" s="26"/>
      <c r="Z379" s="28"/>
      <c r="AB379" s="28">
        <v>31093</v>
      </c>
      <c r="AC379" s="26">
        <v>17</v>
      </c>
      <c r="AD379" s="26">
        <v>1.7793594306049824E-2</v>
      </c>
      <c r="AE379" s="26">
        <f t="shared" si="10"/>
        <v>0.302491103202847</v>
      </c>
      <c r="AH379" s="13"/>
      <c r="AI379" s="13"/>
      <c r="AJ379" s="28"/>
      <c r="AK379" s="28"/>
      <c r="AL379" s="28"/>
      <c r="AM379" s="28"/>
      <c r="AN379" s="28"/>
      <c r="AO379" s="28"/>
      <c r="AP379" s="28"/>
      <c r="AQ379" s="28"/>
      <c r="AR379" s="28"/>
      <c r="AS379" s="28"/>
      <c r="AT379" s="28"/>
      <c r="AU379" s="28"/>
      <c r="AV379" s="28"/>
      <c r="AW379" s="28"/>
      <c r="AX379" s="28"/>
      <c r="AY379" s="28"/>
      <c r="AZ379" s="28"/>
      <c r="BA379" s="28"/>
      <c r="BB379" s="28"/>
      <c r="BC379" s="28"/>
      <c r="BD379" s="28"/>
      <c r="BE379" s="28"/>
      <c r="BF379" s="28"/>
      <c r="BG379" s="28"/>
      <c r="BH379" s="28"/>
      <c r="BI379" s="28"/>
      <c r="BJ379" s="28"/>
      <c r="BK379" s="28"/>
      <c r="BL379" s="28"/>
      <c r="BM379" s="28"/>
      <c r="BN379" s="28"/>
    </row>
    <row r="380" spans="2:66" x14ac:dyDescent="0.2">
      <c r="B380" s="3"/>
      <c r="C380" s="26"/>
      <c r="Z380" s="28"/>
      <c r="AB380" s="28">
        <v>31121</v>
      </c>
      <c r="AC380" s="26">
        <v>13.8</v>
      </c>
      <c r="AD380" s="26">
        <v>4.4322225816887745E-2</v>
      </c>
      <c r="AE380" s="26">
        <f t="shared" si="10"/>
        <v>0.61164671627305089</v>
      </c>
      <c r="AH380" s="13"/>
      <c r="AI380" s="13"/>
      <c r="AJ380" s="28"/>
      <c r="AK380" s="28"/>
      <c r="AL380" s="28"/>
      <c r="AM380" s="28"/>
      <c r="AN380" s="28"/>
      <c r="AO380" s="28"/>
      <c r="AP380" s="28"/>
      <c r="AQ380" s="28"/>
      <c r="AR380" s="28"/>
      <c r="AS380" s="28"/>
      <c r="AT380" s="28"/>
      <c r="AU380" s="28"/>
      <c r="AV380" s="28"/>
      <c r="AW380" s="28"/>
      <c r="AX380" s="28"/>
      <c r="AY380" s="28"/>
      <c r="AZ380" s="28"/>
      <c r="BA380" s="28"/>
      <c r="BB380" s="28"/>
      <c r="BC380" s="28"/>
      <c r="BD380" s="28"/>
      <c r="BE380" s="28"/>
      <c r="BF380" s="28"/>
      <c r="BG380" s="28"/>
      <c r="BH380" s="28"/>
      <c r="BI380" s="28"/>
      <c r="BJ380" s="28"/>
      <c r="BK380" s="28"/>
      <c r="BL380" s="28"/>
      <c r="BM380" s="28"/>
      <c r="BN380" s="28"/>
    </row>
    <row r="381" spans="2:66" x14ac:dyDescent="0.2">
      <c r="B381" s="3"/>
      <c r="C381" s="26"/>
      <c r="Z381" s="28"/>
      <c r="AB381" s="28">
        <v>31152</v>
      </c>
      <c r="AC381" s="26">
        <v>21.9</v>
      </c>
      <c r="AD381" s="26">
        <v>0.11161436428340343</v>
      </c>
      <c r="AE381" s="26">
        <f t="shared" si="10"/>
        <v>2.4443545778065352</v>
      </c>
      <c r="AH381" s="13"/>
      <c r="AI381" s="13"/>
      <c r="AJ381" s="28"/>
      <c r="AK381" s="28"/>
      <c r="AL381" s="28"/>
      <c r="AM381" s="28"/>
      <c r="AN381" s="28"/>
      <c r="AO381" s="28"/>
      <c r="AP381" s="28"/>
      <c r="AQ381" s="28"/>
      <c r="AR381" s="28"/>
      <c r="AS381" s="28"/>
      <c r="AT381" s="28"/>
      <c r="AU381" s="28"/>
      <c r="AV381" s="28"/>
      <c r="AW381" s="28"/>
      <c r="AX381" s="28"/>
      <c r="AY381" s="28"/>
      <c r="AZ381" s="28"/>
      <c r="BA381" s="28"/>
      <c r="BB381" s="28"/>
      <c r="BC381" s="28"/>
      <c r="BD381" s="28"/>
      <c r="BE381" s="28"/>
      <c r="BF381" s="28"/>
      <c r="BG381" s="28"/>
      <c r="BH381" s="28"/>
      <c r="BI381" s="28"/>
      <c r="BJ381" s="28"/>
      <c r="BK381" s="28"/>
      <c r="BL381" s="28"/>
      <c r="BM381" s="28"/>
      <c r="BN381" s="28"/>
    </row>
    <row r="382" spans="2:66" x14ac:dyDescent="0.2">
      <c r="B382" s="3"/>
      <c r="C382" s="26"/>
      <c r="Z382" s="28"/>
      <c r="AB382" s="28">
        <v>31182</v>
      </c>
      <c r="AC382" s="26">
        <v>19</v>
      </c>
      <c r="AD382" s="26">
        <v>0.10805564542219347</v>
      </c>
      <c r="AE382" s="26">
        <f t="shared" si="10"/>
        <v>2.0530572630216759</v>
      </c>
      <c r="AH382" s="13"/>
      <c r="AI382" s="13"/>
      <c r="AJ382" s="28"/>
      <c r="AK382" s="28"/>
      <c r="AL382" s="28"/>
      <c r="AM382" s="28"/>
      <c r="AN382" s="28"/>
      <c r="AO382" s="28"/>
      <c r="AP382" s="28"/>
      <c r="AQ382" s="28"/>
      <c r="AR382" s="28"/>
      <c r="AS382" s="28"/>
      <c r="AT382" s="28"/>
      <c r="AU382" s="28"/>
      <c r="AV382" s="28"/>
      <c r="AW382" s="28"/>
      <c r="AX382" s="28"/>
      <c r="AY382" s="28"/>
      <c r="AZ382" s="28"/>
      <c r="BA382" s="28"/>
      <c r="BB382" s="28"/>
      <c r="BC382" s="28"/>
      <c r="BD382" s="28"/>
      <c r="BE382" s="28"/>
      <c r="BF382" s="28"/>
      <c r="BG382" s="28"/>
      <c r="BH382" s="28"/>
      <c r="BI382" s="28"/>
      <c r="BJ382" s="28"/>
      <c r="BK382" s="28"/>
      <c r="BL382" s="28"/>
      <c r="BM382" s="28"/>
      <c r="BN382" s="28"/>
    </row>
    <row r="383" spans="2:66" x14ac:dyDescent="0.2">
      <c r="B383" s="3"/>
      <c r="C383" s="26"/>
      <c r="Z383" s="28"/>
      <c r="AB383" s="28">
        <v>31213</v>
      </c>
      <c r="AC383" s="26">
        <v>12.4</v>
      </c>
      <c r="AD383" s="26">
        <v>0.19961177612423164</v>
      </c>
      <c r="AE383" s="26">
        <f t="shared" si="10"/>
        <v>2.4751860239404726</v>
      </c>
      <c r="AH383" s="13"/>
      <c r="AI383" s="13"/>
      <c r="AJ383" s="28"/>
      <c r="AK383" s="28"/>
      <c r="AL383" s="28"/>
      <c r="AM383" s="28"/>
      <c r="AN383" s="28"/>
      <c r="AO383" s="28"/>
      <c r="AP383" s="28"/>
      <c r="AQ383" s="28"/>
      <c r="AR383" s="28"/>
      <c r="AS383" s="28"/>
      <c r="AT383" s="28"/>
      <c r="AU383" s="28"/>
      <c r="AV383" s="28"/>
      <c r="AW383" s="28"/>
      <c r="AX383" s="28"/>
      <c r="AY383" s="28"/>
      <c r="AZ383" s="28"/>
      <c r="BA383" s="28"/>
      <c r="BB383" s="28"/>
      <c r="BC383" s="28"/>
      <c r="BD383" s="28"/>
      <c r="BE383" s="28"/>
      <c r="BF383" s="28"/>
      <c r="BG383" s="28"/>
      <c r="BH383" s="28"/>
      <c r="BI383" s="28"/>
      <c r="BJ383" s="28"/>
      <c r="BK383" s="28"/>
      <c r="BL383" s="28"/>
      <c r="BM383" s="28"/>
      <c r="BN383" s="28"/>
    </row>
    <row r="384" spans="2:66" x14ac:dyDescent="0.2">
      <c r="B384" s="3"/>
      <c r="C384" s="26"/>
      <c r="Z384" s="28"/>
      <c r="AB384" s="28">
        <v>31243</v>
      </c>
      <c r="AC384" s="26">
        <v>15.8</v>
      </c>
      <c r="AD384" s="26">
        <v>0.22419928825622776</v>
      </c>
      <c r="AE384" s="26">
        <f t="shared" si="10"/>
        <v>3.5423487544483989</v>
      </c>
      <c r="AH384" s="13"/>
      <c r="AI384" s="13"/>
      <c r="AJ384" s="28"/>
      <c r="AK384" s="28"/>
      <c r="AL384" s="28"/>
      <c r="AM384" s="28"/>
      <c r="AN384" s="28"/>
      <c r="AO384" s="28"/>
      <c r="AP384" s="28"/>
      <c r="AQ384" s="28"/>
      <c r="AR384" s="28"/>
      <c r="AS384" s="28"/>
      <c r="AT384" s="28"/>
      <c r="AU384" s="28"/>
      <c r="AV384" s="28"/>
      <c r="AW384" s="28"/>
      <c r="AX384" s="28"/>
      <c r="AY384" s="28"/>
      <c r="AZ384" s="28"/>
      <c r="BA384" s="28"/>
      <c r="BB384" s="28"/>
      <c r="BC384" s="28"/>
      <c r="BD384" s="28"/>
      <c r="BE384" s="28"/>
      <c r="BF384" s="28"/>
      <c r="BG384" s="28"/>
      <c r="BH384" s="28"/>
      <c r="BI384" s="28"/>
      <c r="BJ384" s="28"/>
      <c r="BK384" s="28"/>
      <c r="BL384" s="28"/>
      <c r="BM384" s="28"/>
      <c r="BN384" s="28"/>
    </row>
    <row r="385" spans="2:66" x14ac:dyDescent="0.2">
      <c r="B385" s="3"/>
      <c r="C385" s="26"/>
      <c r="Z385" s="28"/>
      <c r="AB385" s="28">
        <v>31274</v>
      </c>
      <c r="AC385" s="26">
        <v>18.399999999999999</v>
      </c>
      <c r="AD385" s="26">
        <v>6.5351019087673892E-2</v>
      </c>
      <c r="AE385" s="26">
        <f t="shared" si="10"/>
        <v>1.2024587512131995</v>
      </c>
      <c r="AH385" s="13"/>
      <c r="AI385" s="13"/>
      <c r="AJ385" s="28"/>
      <c r="AK385" s="28"/>
      <c r="AL385" s="28"/>
      <c r="AM385" s="28"/>
      <c r="AN385" s="28"/>
      <c r="AO385" s="28"/>
      <c r="AP385" s="28"/>
      <c r="AQ385" s="28"/>
      <c r="AR385" s="28"/>
      <c r="AS385" s="28"/>
      <c r="AT385" s="28"/>
      <c r="AU385" s="28"/>
      <c r="AV385" s="28"/>
      <c r="AW385" s="28"/>
      <c r="AX385" s="28"/>
      <c r="AY385" s="28"/>
      <c r="AZ385" s="28"/>
      <c r="BA385" s="28"/>
      <c r="BB385" s="28"/>
      <c r="BC385" s="28"/>
      <c r="BD385" s="28"/>
      <c r="BE385" s="28"/>
      <c r="BF385" s="28"/>
      <c r="BG385" s="28"/>
      <c r="BH385" s="28"/>
      <c r="BI385" s="28"/>
      <c r="BJ385" s="28"/>
      <c r="BK385" s="28"/>
      <c r="BL385" s="28"/>
      <c r="BM385" s="28"/>
      <c r="BN385" s="28"/>
    </row>
    <row r="386" spans="2:66" x14ac:dyDescent="0.2">
      <c r="B386" s="3"/>
      <c r="C386" s="26"/>
      <c r="Z386" s="28"/>
      <c r="AB386" s="28">
        <v>31305</v>
      </c>
      <c r="AC386" s="26">
        <v>18.100000000000001</v>
      </c>
      <c r="AD386" s="26">
        <v>0.14137819475897767</v>
      </c>
      <c r="AE386" s="26">
        <f t="shared" ref="AE386:AE449" si="11">AC386*AD386</f>
        <v>2.5589453251374961</v>
      </c>
      <c r="AH386" s="13"/>
      <c r="AI386" s="13"/>
      <c r="AJ386" s="28"/>
      <c r="AK386" s="28"/>
      <c r="AL386" s="28"/>
      <c r="AM386" s="28"/>
      <c r="AN386" s="28"/>
      <c r="AO386" s="28"/>
      <c r="AP386" s="28"/>
      <c r="AQ386" s="28"/>
      <c r="AR386" s="28"/>
      <c r="AS386" s="28"/>
      <c r="AT386" s="28"/>
      <c r="AU386" s="28"/>
      <c r="AV386" s="28"/>
      <c r="AW386" s="28"/>
      <c r="AX386" s="28"/>
      <c r="AY386" s="28"/>
      <c r="AZ386" s="28"/>
      <c r="BA386" s="28"/>
      <c r="BB386" s="28"/>
      <c r="BC386" s="28"/>
      <c r="BD386" s="28"/>
      <c r="BE386" s="28"/>
      <c r="BF386" s="28"/>
      <c r="BG386" s="28"/>
      <c r="BH386" s="28"/>
      <c r="BI386" s="28"/>
      <c r="BJ386" s="28"/>
      <c r="BK386" s="28"/>
      <c r="BL386" s="28"/>
      <c r="BM386" s="28"/>
      <c r="BN386" s="28"/>
    </row>
    <row r="387" spans="2:66" x14ac:dyDescent="0.2">
      <c r="B387" s="3"/>
      <c r="C387" s="26"/>
      <c r="Z387" s="28"/>
      <c r="AB387" s="28">
        <v>31335</v>
      </c>
      <c r="AC387" s="26">
        <v>7.9</v>
      </c>
      <c r="AD387" s="26">
        <v>4.69103849886768E-2</v>
      </c>
      <c r="AE387" s="26">
        <f t="shared" si="11"/>
        <v>0.37059204141054675</v>
      </c>
      <c r="AH387" s="13"/>
      <c r="AI387" s="13"/>
      <c r="AJ387" s="28"/>
      <c r="AK387" s="28"/>
      <c r="AL387" s="28"/>
      <c r="AM387" s="28"/>
      <c r="AN387" s="28"/>
      <c r="AO387" s="28"/>
      <c r="AP387" s="28"/>
      <c r="AQ387" s="28"/>
      <c r="AR387" s="28"/>
      <c r="AS387" s="28"/>
      <c r="AT387" s="28"/>
      <c r="AU387" s="28"/>
      <c r="AV387" s="28"/>
      <c r="AW387" s="28"/>
      <c r="AX387" s="28"/>
      <c r="AY387" s="28"/>
      <c r="AZ387" s="28"/>
      <c r="BA387" s="28"/>
      <c r="BB387" s="28"/>
      <c r="BC387" s="28"/>
      <c r="BD387" s="28"/>
      <c r="BE387" s="28"/>
      <c r="BF387" s="28"/>
      <c r="BG387" s="28"/>
      <c r="BH387" s="28"/>
      <c r="BI387" s="28"/>
      <c r="BJ387" s="28"/>
      <c r="BK387" s="28"/>
      <c r="BL387" s="28"/>
      <c r="BM387" s="28"/>
      <c r="BN387" s="28"/>
    </row>
    <row r="388" spans="2:66" x14ac:dyDescent="0.2">
      <c r="B388" s="3"/>
      <c r="C388" s="26"/>
      <c r="Z388" s="28"/>
      <c r="AB388" s="28">
        <v>31366</v>
      </c>
      <c r="AC388" s="26">
        <v>14.9</v>
      </c>
      <c r="AD388" s="26">
        <v>2.167583306373342E-2</v>
      </c>
      <c r="AE388" s="26">
        <f t="shared" si="11"/>
        <v>0.32296991264962799</v>
      </c>
      <c r="AH388" s="13"/>
      <c r="AI388" s="13"/>
      <c r="AJ388" s="28"/>
      <c r="AK388" s="28"/>
      <c r="AL388" s="28"/>
      <c r="AM388" s="28"/>
      <c r="AN388" s="28"/>
      <c r="AO388" s="28"/>
      <c r="AP388" s="28"/>
      <c r="AQ388" s="28"/>
      <c r="AR388" s="28"/>
      <c r="AS388" s="28"/>
      <c r="AT388" s="28"/>
      <c r="AU388" s="28"/>
      <c r="AV388" s="28"/>
      <c r="AW388" s="28"/>
      <c r="AX388" s="28"/>
      <c r="AY388" s="28"/>
      <c r="AZ388" s="28"/>
      <c r="BA388" s="28"/>
      <c r="BB388" s="28"/>
      <c r="BC388" s="28"/>
      <c r="BD388" s="28"/>
      <c r="BE388" s="28"/>
      <c r="BF388" s="28"/>
      <c r="BG388" s="28"/>
      <c r="BH388" s="28"/>
      <c r="BI388" s="28"/>
      <c r="BJ388" s="28"/>
      <c r="BK388" s="28"/>
      <c r="BL388" s="28"/>
      <c r="BM388" s="28"/>
      <c r="BN388" s="28"/>
    </row>
    <row r="389" spans="2:66" x14ac:dyDescent="0.2">
      <c r="B389" s="3"/>
      <c r="C389" s="26"/>
      <c r="Z389" s="28"/>
      <c r="AB389" s="28">
        <v>31396</v>
      </c>
      <c r="AC389" s="26">
        <v>13.3</v>
      </c>
      <c r="AD389" s="26">
        <v>1.0352636687156261E-2</v>
      </c>
      <c r="AE389" s="26">
        <f t="shared" si="11"/>
        <v>0.13769006793917829</v>
      </c>
      <c r="AH389" s="13"/>
      <c r="AI389" s="13"/>
      <c r="AJ389" s="28"/>
      <c r="AK389" s="28"/>
      <c r="AL389" s="28"/>
      <c r="AM389" s="28"/>
      <c r="AN389" s="28"/>
      <c r="AO389" s="28"/>
      <c r="AP389" s="28"/>
      <c r="AQ389" s="28"/>
      <c r="AR389" s="28"/>
      <c r="AS389" s="28"/>
      <c r="AT389" s="28"/>
      <c r="AU389" s="28"/>
      <c r="AV389" s="28"/>
      <c r="AW389" s="28"/>
      <c r="AX389" s="28"/>
      <c r="AY389" s="28"/>
      <c r="AZ389" s="28"/>
      <c r="BA389" s="28"/>
      <c r="BB389" s="28"/>
      <c r="BC389" s="28"/>
      <c r="BD389" s="28"/>
      <c r="BE389" s="28"/>
      <c r="BF389" s="28"/>
      <c r="BG389" s="28"/>
      <c r="BH389" s="28"/>
      <c r="BI389" s="28"/>
      <c r="BJ389" s="28"/>
      <c r="BK389" s="28"/>
      <c r="BL389" s="28"/>
      <c r="BM389" s="28"/>
      <c r="BN389" s="28"/>
    </row>
    <row r="390" spans="2:66" x14ac:dyDescent="0.2">
      <c r="B390" s="3"/>
      <c r="C390" s="26"/>
      <c r="Z390" s="28"/>
      <c r="AB390" s="28">
        <v>31427</v>
      </c>
      <c r="AC390" s="26">
        <v>12.820048005906719</v>
      </c>
      <c r="AD390" s="26">
        <v>0</v>
      </c>
      <c r="AE390" s="26">
        <f t="shared" si="11"/>
        <v>0</v>
      </c>
      <c r="AH390" s="13"/>
      <c r="AI390" s="13"/>
      <c r="AJ390" s="28"/>
      <c r="AK390" s="28"/>
      <c r="AL390" s="28"/>
      <c r="AM390" s="28"/>
      <c r="AN390" s="28"/>
      <c r="AO390" s="28"/>
      <c r="AP390" s="28"/>
      <c r="AQ390" s="28"/>
      <c r="AR390" s="28"/>
      <c r="AS390" s="28"/>
      <c r="AT390" s="28"/>
      <c r="AU390" s="28"/>
      <c r="AV390" s="28"/>
      <c r="AW390" s="28"/>
      <c r="AX390" s="28"/>
      <c r="AY390" s="28"/>
      <c r="AZ390" s="28"/>
      <c r="BA390" s="28"/>
      <c r="BB390" s="28"/>
      <c r="BC390" s="28"/>
      <c r="BD390" s="28"/>
      <c r="BE390" s="28"/>
      <c r="BF390" s="28"/>
      <c r="BG390" s="28"/>
      <c r="BH390" s="28"/>
      <c r="BI390" s="28"/>
      <c r="BJ390" s="28"/>
      <c r="BK390" s="28"/>
      <c r="BL390" s="28"/>
      <c r="BM390" s="28"/>
      <c r="BN390" s="28"/>
    </row>
    <row r="391" spans="2:66" x14ac:dyDescent="0.2">
      <c r="B391" s="3"/>
      <c r="C391" s="26"/>
      <c r="Z391" s="28"/>
      <c r="AB391" s="28">
        <v>31458</v>
      </c>
      <c r="AC391" s="26">
        <v>14.5</v>
      </c>
      <c r="AD391" s="26">
        <v>1.5071590052750564E-2</v>
      </c>
      <c r="AE391" s="26">
        <f t="shared" si="11"/>
        <v>0.21853805576488317</v>
      </c>
      <c r="AH391" s="13"/>
      <c r="AI391" s="13"/>
      <c r="AJ391" s="28"/>
      <c r="AK391" s="28"/>
      <c r="AL391" s="28"/>
      <c r="AM391" s="28"/>
      <c r="AN391" s="28"/>
      <c r="AO391" s="28"/>
      <c r="AP391" s="28"/>
      <c r="AQ391" s="28"/>
      <c r="AR391" s="28"/>
      <c r="AS391" s="28"/>
      <c r="AT391" s="28"/>
      <c r="AU391" s="28"/>
      <c r="AV391" s="28"/>
      <c r="AW391" s="28"/>
      <c r="AX391" s="28"/>
      <c r="AY391" s="28"/>
      <c r="AZ391" s="28"/>
      <c r="BA391" s="28"/>
      <c r="BB391" s="28"/>
      <c r="BC391" s="28"/>
      <c r="BD391" s="28"/>
      <c r="BE391" s="28"/>
      <c r="BF391" s="28"/>
      <c r="BG391" s="28"/>
      <c r="BH391" s="28"/>
      <c r="BI391" s="28"/>
      <c r="BJ391" s="28"/>
      <c r="BK391" s="28"/>
      <c r="BL391" s="28"/>
      <c r="BM391" s="28"/>
      <c r="BN391" s="28"/>
    </row>
    <row r="392" spans="2:66" x14ac:dyDescent="0.2">
      <c r="B392" s="3"/>
      <c r="C392" s="26"/>
      <c r="Z392" s="28"/>
      <c r="AB392" s="28">
        <v>31486</v>
      </c>
      <c r="AC392" s="26">
        <v>12.026793443659427</v>
      </c>
      <c r="AD392" s="26">
        <v>7.1841245918111016E-2</v>
      </c>
      <c r="AE392" s="26">
        <f t="shared" si="11"/>
        <v>0.86401982539226219</v>
      </c>
      <c r="AH392" s="13"/>
      <c r="AI392" s="13"/>
      <c r="AJ392" s="28"/>
      <c r="AK392" s="28"/>
      <c r="AL392" s="28"/>
      <c r="AM392" s="28"/>
      <c r="AN392" s="28"/>
      <c r="AO392" s="28"/>
      <c r="AP392" s="28"/>
      <c r="AQ392" s="28"/>
      <c r="AR392" s="28"/>
      <c r="AS392" s="28"/>
      <c r="AT392" s="28"/>
      <c r="AU392" s="28"/>
      <c r="AV392" s="28"/>
      <c r="AW392" s="28"/>
      <c r="AX392" s="28"/>
      <c r="AY392" s="28"/>
      <c r="AZ392" s="28"/>
      <c r="BA392" s="28"/>
      <c r="BB392" s="28"/>
      <c r="BC392" s="28"/>
      <c r="BD392" s="28"/>
      <c r="BE392" s="28"/>
      <c r="BF392" s="28"/>
      <c r="BG392" s="28"/>
      <c r="BH392" s="28"/>
      <c r="BI392" s="28"/>
      <c r="BJ392" s="28"/>
      <c r="BK392" s="28"/>
      <c r="BL392" s="28"/>
      <c r="BM392" s="28"/>
      <c r="BN392" s="28"/>
    </row>
    <row r="393" spans="2:66" x14ac:dyDescent="0.2">
      <c r="B393" s="3"/>
      <c r="C393" s="26"/>
      <c r="Z393" s="28"/>
      <c r="AB393" s="28">
        <v>31517</v>
      </c>
      <c r="AC393" s="26">
        <v>13.6</v>
      </c>
      <c r="AD393" s="26">
        <v>0.14343129866867621</v>
      </c>
      <c r="AE393" s="26">
        <f t="shared" si="11"/>
        <v>1.9506656618939964</v>
      </c>
      <c r="AH393" s="13"/>
      <c r="AI393" s="13"/>
      <c r="AJ393" s="28"/>
      <c r="AK393" s="28"/>
      <c r="AL393" s="28"/>
      <c r="AM393" s="28"/>
      <c r="AN393" s="28"/>
      <c r="AO393" s="28"/>
      <c r="AP393" s="28"/>
      <c r="AQ393" s="28"/>
      <c r="AR393" s="28"/>
      <c r="AS393" s="28"/>
      <c r="AT393" s="28"/>
      <c r="AU393" s="28"/>
      <c r="AV393" s="28"/>
      <c r="AW393" s="28"/>
      <c r="AX393" s="28"/>
      <c r="AY393" s="28"/>
      <c r="AZ393" s="28"/>
      <c r="BA393" s="28"/>
      <c r="BB393" s="28"/>
      <c r="BC393" s="28"/>
      <c r="BD393" s="28"/>
      <c r="BE393" s="28"/>
      <c r="BF393" s="28"/>
      <c r="BG393" s="28"/>
      <c r="BH393" s="28"/>
      <c r="BI393" s="28"/>
      <c r="BJ393" s="28"/>
      <c r="BK393" s="28"/>
      <c r="BL393" s="28"/>
      <c r="BM393" s="28"/>
      <c r="BN393" s="28"/>
    </row>
    <row r="394" spans="2:66" x14ac:dyDescent="0.2">
      <c r="B394" s="3"/>
      <c r="C394" s="26"/>
      <c r="Z394" s="28"/>
      <c r="AB394" s="28">
        <v>31547</v>
      </c>
      <c r="AC394" s="26">
        <v>14.9</v>
      </c>
      <c r="AD394" s="26">
        <v>6.4054257724189892E-2</v>
      </c>
      <c r="AE394" s="26">
        <f t="shared" si="11"/>
        <v>0.95440844009042947</v>
      </c>
      <c r="AH394" s="13"/>
      <c r="AI394" s="13"/>
      <c r="AJ394" s="28"/>
      <c r="AK394" s="28"/>
      <c r="AL394" s="28"/>
      <c r="AM394" s="28"/>
      <c r="AN394" s="28"/>
      <c r="AO394" s="28"/>
      <c r="AP394" s="28"/>
      <c r="AQ394" s="28"/>
      <c r="AR394" s="28"/>
      <c r="AS394" s="28"/>
      <c r="AT394" s="28"/>
      <c r="AU394" s="28"/>
      <c r="AV394" s="28"/>
      <c r="AW394" s="28"/>
      <c r="AX394" s="28"/>
      <c r="AY394" s="28"/>
      <c r="AZ394" s="28"/>
      <c r="BA394" s="28"/>
      <c r="BB394" s="28"/>
      <c r="BC394" s="28"/>
      <c r="BD394" s="28"/>
      <c r="BE394" s="28"/>
      <c r="BF394" s="28"/>
      <c r="BG394" s="28"/>
      <c r="BH394" s="28"/>
      <c r="BI394" s="28"/>
      <c r="BJ394" s="28"/>
      <c r="BK394" s="28"/>
      <c r="BL394" s="28"/>
      <c r="BM394" s="28"/>
      <c r="BN394" s="28"/>
    </row>
    <row r="395" spans="2:66" x14ac:dyDescent="0.2">
      <c r="B395" s="3"/>
      <c r="C395" s="26"/>
      <c r="Z395" s="28"/>
      <c r="AB395" s="28">
        <v>31578</v>
      </c>
      <c r="AC395" s="26">
        <v>17.190644972595955</v>
      </c>
      <c r="AD395" s="26">
        <v>0.12710374277819642</v>
      </c>
      <c r="AE395" s="26">
        <f t="shared" si="11"/>
        <v>2.1849953167881315</v>
      </c>
      <c r="AH395" s="13"/>
      <c r="AI395" s="13"/>
      <c r="AJ395" s="28"/>
      <c r="AK395" s="28"/>
      <c r="AL395" s="28"/>
      <c r="AM395" s="28"/>
      <c r="AN395" s="28"/>
      <c r="AO395" s="28"/>
      <c r="AP395" s="28"/>
      <c r="AQ395" s="28"/>
      <c r="AR395" s="28"/>
      <c r="AS395" s="28"/>
      <c r="AT395" s="28"/>
      <c r="AU395" s="28"/>
      <c r="AV395" s="28"/>
      <c r="AW395" s="28"/>
      <c r="AX395" s="28"/>
      <c r="AY395" s="28"/>
      <c r="AZ395" s="28"/>
      <c r="BA395" s="28"/>
      <c r="BB395" s="28"/>
      <c r="BC395" s="28"/>
      <c r="BD395" s="28"/>
      <c r="BE395" s="28"/>
      <c r="BF395" s="28"/>
      <c r="BG395" s="28"/>
      <c r="BH395" s="28"/>
      <c r="BI395" s="28"/>
      <c r="BJ395" s="28"/>
      <c r="BK395" s="28"/>
      <c r="BL395" s="28"/>
      <c r="BM395" s="28"/>
      <c r="BN395" s="28"/>
    </row>
    <row r="396" spans="2:66" x14ac:dyDescent="0.2">
      <c r="B396" s="3"/>
      <c r="C396" s="26"/>
      <c r="Z396" s="28"/>
      <c r="AB396" s="28">
        <v>31608</v>
      </c>
      <c r="AC396" s="26">
        <v>17.524902539644373</v>
      </c>
      <c r="AD396" s="26">
        <v>9.8467721677970355E-2</v>
      </c>
      <c r="AE396" s="26">
        <f t="shared" si="11"/>
        <v>1.7256372257072579</v>
      </c>
      <c r="AH396" s="13"/>
      <c r="AI396" s="13"/>
      <c r="AJ396" s="28"/>
      <c r="AK396" s="28"/>
      <c r="AL396" s="28"/>
      <c r="AM396" s="28"/>
      <c r="AN396" s="28"/>
      <c r="AO396" s="28"/>
      <c r="AP396" s="28"/>
      <c r="AQ396" s="28"/>
      <c r="AR396" s="28"/>
      <c r="AS396" s="28"/>
      <c r="AT396" s="28"/>
      <c r="AU396" s="28"/>
      <c r="AV396" s="28"/>
      <c r="AW396" s="28"/>
      <c r="AX396" s="28"/>
      <c r="AY396" s="28"/>
      <c r="AZ396" s="28"/>
      <c r="BA396" s="28"/>
      <c r="BB396" s="28"/>
      <c r="BC396" s="28"/>
      <c r="BD396" s="28"/>
      <c r="BE396" s="28"/>
      <c r="BF396" s="28"/>
      <c r="BG396" s="28"/>
      <c r="BH396" s="28"/>
      <c r="BI396" s="28"/>
      <c r="BJ396" s="28"/>
      <c r="BK396" s="28"/>
      <c r="BL396" s="28"/>
      <c r="BM396" s="28"/>
      <c r="BN396" s="28"/>
    </row>
    <row r="397" spans="2:66" x14ac:dyDescent="0.2">
      <c r="B397" s="3"/>
      <c r="C397" s="26"/>
      <c r="Z397" s="28"/>
      <c r="AB397" s="28">
        <v>31639</v>
      </c>
      <c r="AC397" s="26">
        <v>14.20217959250496</v>
      </c>
      <c r="AD397" s="26">
        <v>0.14945993468977645</v>
      </c>
      <c r="AE397" s="26">
        <f t="shared" si="11"/>
        <v>2.122656834348267</v>
      </c>
      <c r="AH397" s="13"/>
      <c r="AI397" s="13"/>
      <c r="AJ397" s="28"/>
      <c r="AK397" s="28"/>
      <c r="AL397" s="28"/>
      <c r="AM397" s="28"/>
      <c r="AN397" s="28"/>
      <c r="AO397" s="28"/>
      <c r="AP397" s="28"/>
      <c r="AQ397" s="28"/>
      <c r="AR397" s="28"/>
      <c r="AS397" s="28"/>
      <c r="AT397" s="28"/>
      <c r="AU397" s="28"/>
      <c r="AV397" s="28"/>
      <c r="AW397" s="28"/>
      <c r="AX397" s="28"/>
      <c r="AY397" s="28"/>
      <c r="AZ397" s="28"/>
      <c r="BA397" s="28"/>
      <c r="BB397" s="28"/>
      <c r="BC397" s="28"/>
      <c r="BD397" s="28"/>
      <c r="BE397" s="28"/>
      <c r="BF397" s="28"/>
      <c r="BG397" s="28"/>
      <c r="BH397" s="28"/>
      <c r="BI397" s="28"/>
      <c r="BJ397" s="28"/>
      <c r="BK397" s="28"/>
      <c r="BL397" s="28"/>
      <c r="BM397" s="28"/>
      <c r="BN397" s="28"/>
    </row>
    <row r="398" spans="2:66" x14ac:dyDescent="0.2">
      <c r="B398" s="3"/>
      <c r="C398" s="26"/>
      <c r="Z398" s="28"/>
      <c r="AB398" s="28">
        <v>31670</v>
      </c>
      <c r="AC398" s="26">
        <v>16.445871076089318</v>
      </c>
      <c r="AD398" s="26">
        <v>0.14041698065812608</v>
      </c>
      <c r="AE398" s="26">
        <f t="shared" si="11"/>
        <v>2.3092795607972687</v>
      </c>
      <c r="AH398" s="13"/>
      <c r="AI398" s="13"/>
      <c r="AJ398" s="28"/>
      <c r="AK398" s="28"/>
      <c r="AL398" s="28"/>
      <c r="AM398" s="28"/>
      <c r="AN398" s="28"/>
      <c r="AO398" s="28"/>
      <c r="AP398" s="28"/>
      <c r="AQ398" s="28"/>
      <c r="AR398" s="28"/>
      <c r="AS398" s="28"/>
      <c r="AT398" s="28"/>
      <c r="AU398" s="28"/>
      <c r="AV398" s="28"/>
      <c r="AW398" s="28"/>
      <c r="AX398" s="28"/>
      <c r="AY398" s="28"/>
      <c r="AZ398" s="28"/>
      <c r="BA398" s="28"/>
      <c r="BB398" s="28"/>
      <c r="BC398" s="28"/>
      <c r="BD398" s="28"/>
      <c r="BE398" s="28"/>
      <c r="BF398" s="28"/>
      <c r="BG398" s="28"/>
      <c r="BH398" s="28"/>
      <c r="BI398" s="28"/>
      <c r="BJ398" s="28"/>
      <c r="BK398" s="28"/>
      <c r="BL398" s="28"/>
      <c r="BM398" s="28"/>
      <c r="BN398" s="28"/>
    </row>
    <row r="399" spans="2:66" x14ac:dyDescent="0.2">
      <c r="B399" s="3"/>
      <c r="C399" s="26"/>
      <c r="Z399" s="28"/>
      <c r="AB399" s="28">
        <v>31700</v>
      </c>
      <c r="AC399" s="26">
        <v>6.5390378469205084</v>
      </c>
      <c r="AD399" s="26">
        <v>0.13564431047475509</v>
      </c>
      <c r="AE399" s="26">
        <f t="shared" si="11"/>
        <v>0.8869832799138595</v>
      </c>
      <c r="AH399" s="13"/>
      <c r="AI399" s="13"/>
      <c r="AJ399" s="28"/>
      <c r="AK399" s="28"/>
      <c r="AL399" s="28"/>
      <c r="AM399" s="28"/>
      <c r="AN399" s="28"/>
      <c r="AO399" s="28"/>
      <c r="AP399" s="28"/>
      <c r="AQ399" s="28"/>
      <c r="AR399" s="28"/>
      <c r="AS399" s="28"/>
      <c r="AT399" s="28"/>
      <c r="AU399" s="28"/>
      <c r="AV399" s="28"/>
      <c r="AW399" s="28"/>
      <c r="AX399" s="28"/>
      <c r="AY399" s="28"/>
      <c r="AZ399" s="28"/>
      <c r="BA399" s="28"/>
      <c r="BB399" s="28"/>
      <c r="BC399" s="28"/>
      <c r="BD399" s="28"/>
      <c r="BE399" s="28"/>
      <c r="BF399" s="28"/>
      <c r="BG399" s="28"/>
      <c r="BH399" s="28"/>
      <c r="BI399" s="28"/>
      <c r="BJ399" s="28"/>
      <c r="BK399" s="28"/>
      <c r="BL399" s="28"/>
      <c r="BM399" s="28"/>
      <c r="BN399" s="28"/>
    </row>
    <row r="400" spans="2:66" x14ac:dyDescent="0.2">
      <c r="B400" s="3"/>
      <c r="C400" s="26"/>
      <c r="Z400" s="28"/>
      <c r="AB400" s="28">
        <v>31731</v>
      </c>
      <c r="AC400" s="26">
        <v>14.723406219183023</v>
      </c>
      <c r="AD400" s="26">
        <v>2.1351419241396632E-2</v>
      </c>
      <c r="AE400" s="26">
        <f t="shared" si="11"/>
        <v>0.31436561884716324</v>
      </c>
      <c r="AH400" s="13"/>
      <c r="AI400" s="13"/>
      <c r="AJ400" s="28"/>
      <c r="AK400" s="28"/>
      <c r="AL400" s="28"/>
      <c r="AM400" s="28"/>
      <c r="AN400" s="28"/>
      <c r="AO400" s="28"/>
      <c r="AP400" s="28"/>
      <c r="AQ400" s="28"/>
      <c r="AR400" s="28"/>
      <c r="AS400" s="28"/>
      <c r="AT400" s="28"/>
      <c r="AU400" s="28"/>
      <c r="AV400" s="28"/>
      <c r="AW400" s="28"/>
      <c r="AX400" s="28"/>
      <c r="AY400" s="28"/>
      <c r="AZ400" s="28"/>
      <c r="BA400" s="28"/>
      <c r="BB400" s="28"/>
      <c r="BC400" s="28"/>
      <c r="BD400" s="28"/>
      <c r="BE400" s="28"/>
      <c r="BF400" s="28"/>
      <c r="BG400" s="28"/>
      <c r="BH400" s="28"/>
      <c r="BI400" s="28"/>
      <c r="BJ400" s="28"/>
      <c r="BK400" s="28"/>
      <c r="BL400" s="28"/>
      <c r="BM400" s="28"/>
      <c r="BN400" s="28"/>
    </row>
    <row r="401" spans="2:66" x14ac:dyDescent="0.2">
      <c r="B401" s="3"/>
      <c r="C401" s="26"/>
      <c r="Z401" s="28"/>
      <c r="AB401" s="28">
        <v>31761</v>
      </c>
      <c r="AC401" s="26">
        <v>8.7941581016010648</v>
      </c>
      <c r="AD401" s="26">
        <v>3.3157498116051246E-2</v>
      </c>
      <c r="AE401" s="26">
        <f t="shared" si="11"/>
        <v>0.29159228068609411</v>
      </c>
      <c r="AH401" s="13"/>
      <c r="AI401" s="13"/>
      <c r="AJ401" s="28"/>
      <c r="AK401" s="28"/>
      <c r="AL401" s="28"/>
      <c r="AM401" s="28"/>
      <c r="AN401" s="28"/>
      <c r="AO401" s="28"/>
      <c r="AP401" s="28"/>
      <c r="AQ401" s="28"/>
      <c r="AR401" s="28"/>
      <c r="AS401" s="28"/>
      <c r="AT401" s="28"/>
      <c r="AU401" s="28"/>
      <c r="AV401" s="28"/>
      <c r="AW401" s="28"/>
      <c r="AX401" s="28"/>
      <c r="AY401" s="28"/>
      <c r="AZ401" s="28"/>
      <c r="BA401" s="28"/>
      <c r="BB401" s="28"/>
      <c r="BC401" s="28"/>
      <c r="BD401" s="28"/>
      <c r="BE401" s="28"/>
      <c r="BF401" s="28"/>
      <c r="BG401" s="28"/>
      <c r="BH401" s="28"/>
      <c r="BI401" s="28"/>
      <c r="BJ401" s="28"/>
      <c r="BK401" s="28"/>
      <c r="BL401" s="28"/>
      <c r="BM401" s="28"/>
      <c r="BN401" s="28"/>
    </row>
    <row r="402" spans="2:66" x14ac:dyDescent="0.2">
      <c r="B402" s="3"/>
      <c r="C402" s="26"/>
      <c r="Z402" s="28"/>
      <c r="AB402" s="28">
        <v>31792</v>
      </c>
      <c r="AC402" s="26">
        <v>9.0044090123812985</v>
      </c>
      <c r="AD402" s="26">
        <v>2.5252525252525255E-3</v>
      </c>
      <c r="AE402" s="26">
        <f t="shared" si="11"/>
        <v>2.2738406596922472E-2</v>
      </c>
      <c r="AH402" s="13"/>
      <c r="AI402" s="13"/>
      <c r="AJ402" s="28"/>
      <c r="AK402" s="28"/>
      <c r="AL402" s="28"/>
      <c r="AM402" s="28"/>
      <c r="AN402" s="28"/>
      <c r="AO402" s="28"/>
      <c r="AP402" s="28"/>
      <c r="AQ402" s="28"/>
      <c r="AR402" s="28"/>
      <c r="AS402" s="28"/>
      <c r="AT402" s="28"/>
      <c r="AU402" s="28"/>
      <c r="AV402" s="28"/>
      <c r="AW402" s="28"/>
      <c r="AX402" s="28"/>
      <c r="AY402" s="28"/>
      <c r="AZ402" s="28"/>
      <c r="BA402" s="28"/>
      <c r="BB402" s="28"/>
      <c r="BC402" s="28"/>
      <c r="BD402" s="28"/>
      <c r="BE402" s="28"/>
      <c r="BF402" s="28"/>
      <c r="BG402" s="28"/>
      <c r="BH402" s="28"/>
      <c r="BI402" s="28"/>
      <c r="BJ402" s="28"/>
      <c r="BK402" s="28"/>
      <c r="BL402" s="28"/>
      <c r="BM402" s="28"/>
      <c r="BN402" s="28"/>
    </row>
    <row r="403" spans="2:66" x14ac:dyDescent="0.2">
      <c r="B403" s="3"/>
      <c r="C403" s="26"/>
      <c r="Z403" s="28"/>
      <c r="AB403" s="28">
        <v>31823</v>
      </c>
      <c r="AC403" s="26">
        <v>15.19504972909872</v>
      </c>
      <c r="AD403" s="26">
        <v>1.672979797979798E-2</v>
      </c>
      <c r="AE403" s="26">
        <f t="shared" si="11"/>
        <v>0.25421011226080559</v>
      </c>
      <c r="AH403" s="13"/>
      <c r="AI403" s="13"/>
      <c r="AJ403" s="28"/>
      <c r="AK403" s="28"/>
      <c r="AL403" s="28"/>
      <c r="AM403" s="28"/>
      <c r="AN403" s="28"/>
      <c r="AO403" s="28"/>
      <c r="AP403" s="28"/>
      <c r="AQ403" s="28"/>
      <c r="AR403" s="28"/>
      <c r="AS403" s="28"/>
      <c r="AT403" s="28"/>
      <c r="AU403" s="28"/>
      <c r="AV403" s="28"/>
      <c r="AW403" s="28"/>
      <c r="AX403" s="28"/>
      <c r="AY403" s="28"/>
      <c r="AZ403" s="28"/>
      <c r="BA403" s="28"/>
      <c r="BB403" s="28"/>
      <c r="BC403" s="28"/>
      <c r="BD403" s="28"/>
      <c r="BE403" s="28"/>
      <c r="BF403" s="28"/>
      <c r="BG403" s="28"/>
      <c r="BH403" s="28"/>
      <c r="BI403" s="28"/>
      <c r="BJ403" s="28"/>
      <c r="BK403" s="28"/>
      <c r="BL403" s="28"/>
      <c r="BM403" s="28"/>
      <c r="BN403" s="28"/>
    </row>
    <row r="404" spans="2:66" x14ac:dyDescent="0.2">
      <c r="B404" s="3"/>
      <c r="C404" s="26"/>
      <c r="Z404" s="28"/>
      <c r="AB404" s="28">
        <v>31851</v>
      </c>
      <c r="AC404" s="26">
        <v>12.762983627309131</v>
      </c>
      <c r="AD404" s="26">
        <v>0.20612373737373738</v>
      </c>
      <c r="AE404" s="26">
        <f t="shared" si="11"/>
        <v>2.6307538853007775</v>
      </c>
      <c r="AH404" s="13"/>
      <c r="AI404" s="13"/>
      <c r="AJ404" s="28"/>
      <c r="AK404" s="28"/>
      <c r="AL404" s="28"/>
      <c r="AM404" s="28"/>
      <c r="AN404" s="28"/>
      <c r="AO404" s="28"/>
      <c r="AP404" s="28"/>
      <c r="AQ404" s="28"/>
      <c r="AR404" s="28"/>
      <c r="AS404" s="28"/>
      <c r="AT404" s="28"/>
      <c r="AU404" s="28"/>
      <c r="AV404" s="28"/>
      <c r="AW404" s="28"/>
      <c r="AX404" s="28"/>
      <c r="AY404" s="28"/>
      <c r="AZ404" s="28"/>
      <c r="BA404" s="28"/>
      <c r="BB404" s="28"/>
      <c r="BC404" s="28"/>
      <c r="BD404" s="28"/>
      <c r="BE404" s="28"/>
      <c r="BF404" s="28"/>
      <c r="BG404" s="28"/>
      <c r="BH404" s="28"/>
      <c r="BI404" s="28"/>
      <c r="BJ404" s="28"/>
      <c r="BK404" s="28"/>
      <c r="BL404" s="28"/>
      <c r="BM404" s="28"/>
      <c r="BN404" s="28"/>
    </row>
    <row r="405" spans="2:66" x14ac:dyDescent="0.2">
      <c r="B405" s="3"/>
      <c r="C405" s="26"/>
      <c r="Z405" s="28"/>
      <c r="AB405" s="28">
        <v>31882</v>
      </c>
      <c r="AC405" s="26">
        <v>16.852894757212045</v>
      </c>
      <c r="AD405" s="26">
        <v>7.2285353535353536E-2</v>
      </c>
      <c r="AE405" s="26">
        <f t="shared" si="11"/>
        <v>1.2182174556191787</v>
      </c>
      <c r="AH405" s="13"/>
      <c r="AI405" s="13"/>
      <c r="AJ405" s="28"/>
      <c r="AK405" s="28"/>
      <c r="AL405" s="28"/>
      <c r="AM405" s="28"/>
      <c r="AN405" s="28"/>
      <c r="AO405" s="28"/>
      <c r="AP405" s="28"/>
      <c r="AQ405" s="28"/>
      <c r="AR405" s="28"/>
      <c r="AS405" s="28"/>
      <c r="AT405" s="28"/>
      <c r="AU405" s="28"/>
      <c r="AV405" s="28"/>
      <c r="AW405" s="28"/>
      <c r="AX405" s="28"/>
      <c r="AY405" s="28"/>
      <c r="AZ405" s="28"/>
      <c r="BA405" s="28"/>
      <c r="BB405" s="28"/>
      <c r="BC405" s="28"/>
      <c r="BD405" s="28"/>
      <c r="BE405" s="28"/>
      <c r="BF405" s="28"/>
      <c r="BG405" s="28"/>
      <c r="BH405" s="28"/>
      <c r="BI405" s="28"/>
      <c r="BJ405" s="28"/>
      <c r="BK405" s="28"/>
      <c r="BL405" s="28"/>
      <c r="BM405" s="28"/>
      <c r="BN405" s="28"/>
    </row>
    <row r="406" spans="2:66" x14ac:dyDescent="0.2">
      <c r="B406" s="3"/>
      <c r="C406" s="26"/>
      <c r="Z406" s="28"/>
      <c r="AB406" s="28">
        <v>31912</v>
      </c>
      <c r="AC406" s="26">
        <v>17.192835455237223</v>
      </c>
      <c r="AD406" s="26">
        <v>0.12657828282828282</v>
      </c>
      <c r="AE406" s="26">
        <f t="shared" si="11"/>
        <v>2.1762395888731456</v>
      </c>
      <c r="AH406" s="13"/>
      <c r="AI406" s="13"/>
      <c r="AJ406" s="28"/>
      <c r="AK406" s="28"/>
      <c r="AL406" s="28"/>
      <c r="AM406" s="28"/>
      <c r="AN406" s="28"/>
      <c r="AO406" s="28"/>
      <c r="AP406" s="28"/>
      <c r="AQ406" s="28"/>
      <c r="AR406" s="28"/>
      <c r="AS406" s="28"/>
      <c r="AT406" s="28"/>
      <c r="AU406" s="28"/>
      <c r="AV406" s="28"/>
      <c r="AW406" s="28"/>
      <c r="AX406" s="28"/>
      <c r="AY406" s="28"/>
      <c r="AZ406" s="28"/>
      <c r="BA406" s="28"/>
      <c r="BB406" s="28"/>
      <c r="BC406" s="28"/>
      <c r="BD406" s="28"/>
      <c r="BE406" s="28"/>
      <c r="BF406" s="28"/>
      <c r="BG406" s="28"/>
      <c r="BH406" s="28"/>
      <c r="BI406" s="28"/>
      <c r="BJ406" s="28"/>
      <c r="BK406" s="28"/>
      <c r="BL406" s="28"/>
      <c r="BM406" s="28"/>
      <c r="BN406" s="28"/>
    </row>
    <row r="407" spans="2:66" x14ac:dyDescent="0.2">
      <c r="B407" s="3"/>
      <c r="C407" s="26"/>
      <c r="Z407" s="28"/>
      <c r="AB407" s="28">
        <v>31943</v>
      </c>
      <c r="AC407" s="26">
        <v>12.193633662144913</v>
      </c>
      <c r="AD407" s="26">
        <v>0.13226010101010102</v>
      </c>
      <c r="AE407" s="26">
        <f t="shared" si="11"/>
        <v>1.6127312198354542</v>
      </c>
      <c r="AH407" s="13"/>
      <c r="AI407" s="13"/>
      <c r="AJ407" s="28"/>
      <c r="AK407" s="28"/>
      <c r="AL407" s="28"/>
      <c r="AM407" s="28"/>
      <c r="AN407" s="28"/>
      <c r="AO407" s="28"/>
      <c r="AP407" s="28"/>
      <c r="AQ407" s="28"/>
      <c r="AR407" s="28"/>
      <c r="AS407" s="28"/>
      <c r="AT407" s="28"/>
      <c r="AU407" s="28"/>
      <c r="AV407" s="28"/>
      <c r="AW407" s="28"/>
      <c r="AX407" s="28"/>
      <c r="AY407" s="28"/>
      <c r="AZ407" s="28"/>
      <c r="BA407" s="28"/>
      <c r="BB407" s="28"/>
      <c r="BC407" s="28"/>
      <c r="BD407" s="28"/>
      <c r="BE407" s="28"/>
      <c r="BF407" s="28"/>
      <c r="BG407" s="28"/>
      <c r="BH407" s="28"/>
      <c r="BI407" s="28"/>
      <c r="BJ407" s="28"/>
      <c r="BK407" s="28"/>
      <c r="BL407" s="28"/>
      <c r="BM407" s="28"/>
      <c r="BN407" s="28"/>
    </row>
    <row r="408" spans="2:66" x14ac:dyDescent="0.2">
      <c r="B408" s="3"/>
      <c r="C408" s="26"/>
      <c r="Z408" s="28"/>
      <c r="AB408" s="28">
        <v>31973</v>
      </c>
      <c r="AC408" s="26">
        <v>17.524902539644373</v>
      </c>
      <c r="AD408" s="26">
        <v>5.6818181818181823E-2</v>
      </c>
      <c r="AE408" s="26">
        <f t="shared" si="11"/>
        <v>0.99573309884343031</v>
      </c>
      <c r="AH408" s="13"/>
      <c r="AI408" s="13"/>
      <c r="AJ408" s="28"/>
      <c r="AK408" s="28"/>
      <c r="AL408" s="28"/>
      <c r="AM408" s="28"/>
      <c r="AN408" s="28"/>
      <c r="AO408" s="28"/>
      <c r="AP408" s="28"/>
      <c r="AQ408" s="28"/>
      <c r="AR408" s="28"/>
      <c r="AS408" s="28"/>
      <c r="AT408" s="28"/>
      <c r="AU408" s="28"/>
      <c r="AV408" s="28"/>
      <c r="AW408" s="28"/>
      <c r="AX408" s="28"/>
      <c r="AY408" s="28"/>
      <c r="AZ408" s="28"/>
      <c r="BA408" s="28"/>
      <c r="BB408" s="28"/>
      <c r="BC408" s="28"/>
      <c r="BD408" s="28"/>
      <c r="BE408" s="28"/>
      <c r="BF408" s="28"/>
      <c r="BG408" s="28"/>
      <c r="BH408" s="28"/>
      <c r="BI408" s="28"/>
      <c r="BJ408" s="28"/>
      <c r="BK408" s="28"/>
      <c r="BL408" s="28"/>
      <c r="BM408" s="28"/>
      <c r="BN408" s="28"/>
    </row>
    <row r="409" spans="2:66" x14ac:dyDescent="0.2">
      <c r="B409" s="3"/>
      <c r="C409" s="26"/>
      <c r="Z409" s="28"/>
      <c r="AB409" s="28">
        <v>32004</v>
      </c>
      <c r="AC409" s="26">
        <v>15.422684331754168</v>
      </c>
      <c r="AD409" s="26">
        <v>0.20170454545454544</v>
      </c>
      <c r="AE409" s="26">
        <f t="shared" si="11"/>
        <v>3.1108255328254142</v>
      </c>
      <c r="AH409" s="13"/>
      <c r="AI409" s="13"/>
      <c r="AJ409" s="28"/>
      <c r="AK409" s="28"/>
      <c r="AL409" s="28"/>
      <c r="AM409" s="28"/>
      <c r="AN409" s="28"/>
      <c r="AO409" s="28"/>
      <c r="AP409" s="28"/>
      <c r="AQ409" s="28"/>
      <c r="AR409" s="28"/>
      <c r="AS409" s="28"/>
      <c r="AT409" s="28"/>
      <c r="AU409" s="28"/>
      <c r="AV409" s="28"/>
      <c r="AW409" s="28"/>
      <c r="AX409" s="28"/>
      <c r="AY409" s="28"/>
      <c r="AZ409" s="28"/>
      <c r="BA409" s="28"/>
      <c r="BB409" s="28"/>
      <c r="BC409" s="28"/>
      <c r="BD409" s="28"/>
      <c r="BE409" s="28"/>
      <c r="BF409" s="28"/>
      <c r="BG409" s="28"/>
      <c r="BH409" s="28"/>
      <c r="BI409" s="28"/>
      <c r="BJ409" s="28"/>
      <c r="BK409" s="28"/>
      <c r="BL409" s="28"/>
      <c r="BM409" s="28"/>
      <c r="BN409" s="28"/>
    </row>
    <row r="410" spans="2:66" x14ac:dyDescent="0.2">
      <c r="B410" s="3"/>
      <c r="C410" s="26"/>
      <c r="Z410" s="28"/>
      <c r="AB410" s="28">
        <v>32035</v>
      </c>
      <c r="AC410" s="26">
        <v>15.070535410082407</v>
      </c>
      <c r="AD410" s="26">
        <v>0.10101010101010102</v>
      </c>
      <c r="AE410" s="26">
        <f t="shared" si="11"/>
        <v>1.5222763040487282</v>
      </c>
      <c r="AH410" s="13"/>
      <c r="AI410" s="13"/>
      <c r="AJ410" s="28"/>
      <c r="AK410" s="28"/>
      <c r="AL410" s="28"/>
      <c r="AM410" s="28"/>
      <c r="AN410" s="28"/>
      <c r="AO410" s="28"/>
      <c r="AP410" s="28"/>
      <c r="AQ410" s="28"/>
      <c r="AR410" s="28"/>
      <c r="AS410" s="28"/>
      <c r="AT410" s="28"/>
      <c r="AU410" s="28"/>
      <c r="AV410" s="28"/>
      <c r="AW410" s="28"/>
      <c r="AX410" s="28"/>
      <c r="AY410" s="28"/>
      <c r="AZ410" s="28"/>
      <c r="BA410" s="28"/>
      <c r="BB410" s="28"/>
      <c r="BC410" s="28"/>
      <c r="BD410" s="28"/>
      <c r="BE410" s="28"/>
      <c r="BF410" s="28"/>
      <c r="BG410" s="28"/>
      <c r="BH410" s="28"/>
      <c r="BI410" s="28"/>
      <c r="BJ410" s="28"/>
      <c r="BK410" s="28"/>
      <c r="BL410" s="28"/>
      <c r="BM410" s="28"/>
      <c r="BN410" s="28"/>
    </row>
    <row r="411" spans="2:66" x14ac:dyDescent="0.2">
      <c r="B411" s="3"/>
      <c r="C411" s="26"/>
      <c r="Z411" s="28"/>
      <c r="AB411" s="28">
        <v>32065</v>
      </c>
      <c r="AC411" s="26">
        <v>9.6911990416103801</v>
      </c>
      <c r="AD411" s="26">
        <v>3.5984848484848481E-2</v>
      </c>
      <c r="AE411" s="26">
        <f t="shared" si="11"/>
        <v>0.34873632914885833</v>
      </c>
      <c r="AH411" s="13"/>
      <c r="AI411" s="13"/>
      <c r="AJ411" s="28"/>
      <c r="AK411" s="28"/>
      <c r="AL411" s="28"/>
      <c r="AM411" s="28"/>
      <c r="AN411" s="28"/>
      <c r="AO411" s="28"/>
      <c r="AP411" s="28"/>
      <c r="AQ411" s="28"/>
      <c r="AR411" s="28"/>
      <c r="AS411" s="28"/>
      <c r="AT411" s="28"/>
      <c r="AU411" s="28"/>
      <c r="AV411" s="28"/>
      <c r="AW411" s="28"/>
      <c r="AX411" s="28"/>
      <c r="AY411" s="28"/>
      <c r="AZ411" s="28"/>
      <c r="BA411" s="28"/>
      <c r="BB411" s="28"/>
      <c r="BC411" s="28"/>
      <c r="BD411" s="28"/>
      <c r="BE411" s="28"/>
      <c r="BF411" s="28"/>
      <c r="BG411" s="28"/>
      <c r="BH411" s="28"/>
      <c r="BI411" s="28"/>
      <c r="BJ411" s="28"/>
      <c r="BK411" s="28"/>
      <c r="BL411" s="28"/>
      <c r="BM411" s="28"/>
      <c r="BN411" s="28"/>
    </row>
    <row r="412" spans="2:66" x14ac:dyDescent="0.2">
      <c r="B412" s="3"/>
      <c r="C412" s="26"/>
      <c r="Z412" s="28"/>
      <c r="AB412" s="28">
        <v>32096</v>
      </c>
      <c r="AC412" s="26">
        <v>12.208369086371784</v>
      </c>
      <c r="AD412" s="26">
        <v>2.5883838383838384E-2</v>
      </c>
      <c r="AE412" s="26">
        <f t="shared" si="11"/>
        <v>0.31599945236189592</v>
      </c>
      <c r="AH412" s="13"/>
      <c r="AI412" s="13"/>
      <c r="AJ412" s="28"/>
      <c r="AK412" s="28"/>
      <c r="AL412" s="28"/>
      <c r="AM412" s="28"/>
      <c r="AN412" s="28"/>
      <c r="AO412" s="28"/>
      <c r="AP412" s="28"/>
      <c r="AQ412" s="28"/>
      <c r="AR412" s="28"/>
      <c r="AS412" s="28"/>
      <c r="AT412" s="28"/>
      <c r="AU412" s="28"/>
      <c r="AV412" s="28"/>
      <c r="AW412" s="28"/>
      <c r="AX412" s="28"/>
      <c r="AY412" s="28"/>
      <c r="AZ412" s="28"/>
      <c r="BA412" s="28"/>
      <c r="BB412" s="28"/>
      <c r="BC412" s="28"/>
      <c r="BD412" s="28"/>
      <c r="BE412" s="28"/>
      <c r="BF412" s="28"/>
      <c r="BG412" s="28"/>
      <c r="BH412" s="28"/>
      <c r="BI412" s="28"/>
      <c r="BJ412" s="28"/>
      <c r="BK412" s="28"/>
      <c r="BL412" s="28"/>
      <c r="BM412" s="28"/>
      <c r="BN412" s="28"/>
    </row>
    <row r="413" spans="2:66" x14ac:dyDescent="0.2">
      <c r="B413" s="3"/>
      <c r="C413" s="26"/>
      <c r="Z413" s="28"/>
      <c r="AB413" s="28">
        <v>32126</v>
      </c>
      <c r="AC413" s="26">
        <v>6.6161684731644321</v>
      </c>
      <c r="AD413" s="26">
        <v>2.2095959595959596E-2</v>
      </c>
      <c r="AE413" s="26">
        <f t="shared" si="11"/>
        <v>0.14619059126310299</v>
      </c>
      <c r="AH413" s="13"/>
      <c r="AI413" s="13"/>
      <c r="AJ413" s="28"/>
      <c r="AK413" s="28"/>
      <c r="AL413" s="28"/>
      <c r="AM413" s="28"/>
      <c r="AN413" s="28"/>
      <c r="AO413" s="28"/>
      <c r="AP413" s="28"/>
      <c r="AQ413" s="28"/>
      <c r="AR413" s="28"/>
      <c r="AS413" s="28"/>
      <c r="AT413" s="28"/>
      <c r="AU413" s="28"/>
      <c r="AV413" s="28"/>
      <c r="AW413" s="28"/>
      <c r="AX413" s="28"/>
      <c r="AY413" s="28"/>
      <c r="AZ413" s="28"/>
      <c r="BA413" s="28"/>
      <c r="BB413" s="28"/>
      <c r="BC413" s="28"/>
      <c r="BD413" s="28"/>
      <c r="BE413" s="28"/>
      <c r="BF413" s="28"/>
      <c r="BG413" s="28"/>
      <c r="BH413" s="28"/>
      <c r="BI413" s="28"/>
      <c r="BJ413" s="28"/>
      <c r="BK413" s="28"/>
      <c r="BL413" s="28"/>
      <c r="BM413" s="28"/>
      <c r="BN413" s="28"/>
    </row>
    <row r="414" spans="2:66" x14ac:dyDescent="0.2">
      <c r="B414" s="3"/>
      <c r="C414" s="26"/>
      <c r="Z414" s="28"/>
      <c r="AB414" s="28">
        <v>32157</v>
      </c>
      <c r="AC414" s="26">
        <v>13.783231038716075</v>
      </c>
      <c r="AD414" s="26">
        <v>2.5585193249863906E-2</v>
      </c>
      <c r="AE414" s="26">
        <f t="shared" si="11"/>
        <v>0.3526466297330732</v>
      </c>
      <c r="AH414" s="13"/>
      <c r="AI414" s="13"/>
      <c r="AJ414" s="28"/>
      <c r="AK414" s="28"/>
      <c r="AL414" s="28"/>
      <c r="AM414" s="28"/>
      <c r="AN414" s="28"/>
      <c r="AO414" s="28"/>
      <c r="AP414" s="28"/>
      <c r="AQ414" s="28"/>
      <c r="AR414" s="28"/>
      <c r="AS414" s="28"/>
      <c r="AT414" s="28"/>
      <c r="AU414" s="28"/>
      <c r="AV414" s="28"/>
      <c r="AW414" s="28"/>
      <c r="AX414" s="28"/>
      <c r="AY414" s="28"/>
      <c r="AZ414" s="28"/>
      <c r="BA414" s="28"/>
      <c r="BB414" s="28"/>
      <c r="BC414" s="28"/>
      <c r="BD414" s="28"/>
      <c r="BE414" s="28"/>
      <c r="BF414" s="28"/>
      <c r="BG414" s="28"/>
      <c r="BH414" s="28"/>
      <c r="BI414" s="28"/>
      <c r="BJ414" s="28"/>
      <c r="BK414" s="28"/>
      <c r="BL414" s="28"/>
      <c r="BM414" s="28"/>
      <c r="BN414" s="28"/>
    </row>
    <row r="415" spans="2:66" x14ac:dyDescent="0.2">
      <c r="B415" s="3"/>
      <c r="C415" s="26"/>
      <c r="Z415" s="28"/>
      <c r="AB415" s="28">
        <v>32188</v>
      </c>
      <c r="AC415" s="26">
        <v>18.200845341098351</v>
      </c>
      <c r="AD415" s="26">
        <v>7.6211213935764837E-3</v>
      </c>
      <c r="AE415" s="26">
        <f t="shared" si="11"/>
        <v>0.13871085181022152</v>
      </c>
      <c r="AH415" s="13"/>
      <c r="AI415" s="13"/>
      <c r="AJ415" s="28"/>
      <c r="AK415" s="28"/>
      <c r="AL415" s="28"/>
      <c r="AM415" s="28"/>
      <c r="AN415" s="28"/>
      <c r="AO415" s="28"/>
      <c r="AP415" s="28"/>
      <c r="AQ415" s="28"/>
      <c r="AR415" s="28"/>
      <c r="AS415" s="28"/>
      <c r="AT415" s="28"/>
      <c r="AU415" s="28"/>
      <c r="AV415" s="28"/>
      <c r="AW415" s="28"/>
      <c r="AX415" s="28"/>
      <c r="AY415" s="28"/>
      <c r="AZ415" s="28"/>
      <c r="BA415" s="28"/>
      <c r="BB415" s="28"/>
      <c r="BC415" s="28"/>
      <c r="BD415" s="28"/>
      <c r="BE415" s="28"/>
      <c r="BF415" s="28"/>
      <c r="BG415" s="28"/>
      <c r="BH415" s="28"/>
      <c r="BI415" s="28"/>
      <c r="BJ415" s="28"/>
      <c r="BK415" s="28"/>
      <c r="BL415" s="28"/>
      <c r="BM415" s="28"/>
      <c r="BN415" s="28"/>
    </row>
    <row r="416" spans="2:66" x14ac:dyDescent="0.2">
      <c r="B416" s="3"/>
      <c r="C416" s="26"/>
      <c r="Z416" s="28"/>
      <c r="AB416" s="28">
        <v>32217</v>
      </c>
      <c r="AC416" s="26">
        <v>13.498307709544353</v>
      </c>
      <c r="AD416" s="26">
        <v>7.0767555797495918E-3</v>
      </c>
      <c r="AE416" s="26">
        <f t="shared" si="11"/>
        <v>9.5524224400694926E-2</v>
      </c>
      <c r="AH416" s="13"/>
      <c r="AI416" s="13"/>
      <c r="AJ416" s="28"/>
      <c r="AK416" s="28"/>
      <c r="AL416" s="28"/>
      <c r="AM416" s="28"/>
      <c r="AN416" s="28"/>
      <c r="AO416" s="28"/>
      <c r="AP416" s="28"/>
      <c r="AQ416" s="28"/>
      <c r="AR416" s="28"/>
      <c r="AS416" s="28"/>
      <c r="AT416" s="28"/>
      <c r="AU416" s="28"/>
      <c r="AV416" s="28"/>
      <c r="AW416" s="28"/>
      <c r="AX416" s="28"/>
      <c r="AY416" s="28"/>
      <c r="AZ416" s="28"/>
      <c r="BA416" s="28"/>
      <c r="BB416" s="28"/>
      <c r="BC416" s="28"/>
      <c r="BD416" s="28"/>
      <c r="BE416" s="28"/>
      <c r="BF416" s="28"/>
      <c r="BG416" s="28"/>
      <c r="BH416" s="28"/>
      <c r="BI416" s="28"/>
      <c r="BJ416" s="28"/>
      <c r="BK416" s="28"/>
      <c r="BL416" s="28"/>
      <c r="BM416" s="28"/>
      <c r="BN416" s="28"/>
    </row>
    <row r="417" spans="2:66" x14ac:dyDescent="0.2">
      <c r="B417" s="3"/>
      <c r="C417" s="26"/>
      <c r="Z417" s="28"/>
      <c r="AB417" s="28">
        <v>32248</v>
      </c>
      <c r="AC417" s="26">
        <v>17.655413555174526</v>
      </c>
      <c r="AD417" s="26">
        <v>0.13228089275993468</v>
      </c>
      <c r="AE417" s="26">
        <f t="shared" si="11"/>
        <v>2.3354738671243385</v>
      </c>
      <c r="AH417" s="13"/>
      <c r="AI417" s="13"/>
      <c r="AJ417" s="28"/>
      <c r="AK417" s="28"/>
      <c r="AL417" s="28"/>
      <c r="AM417" s="28"/>
      <c r="AN417" s="28"/>
      <c r="AO417" s="28"/>
      <c r="AP417" s="28"/>
      <c r="AQ417" s="28"/>
      <c r="AR417" s="28"/>
      <c r="AS417" s="28"/>
      <c r="AT417" s="28"/>
      <c r="AU417" s="28"/>
      <c r="AV417" s="28"/>
      <c r="AW417" s="28"/>
      <c r="AX417" s="28"/>
      <c r="AY417" s="28"/>
      <c r="AZ417" s="28"/>
      <c r="BA417" s="28"/>
      <c r="BB417" s="28"/>
      <c r="BC417" s="28"/>
      <c r="BD417" s="28"/>
      <c r="BE417" s="28"/>
      <c r="BF417" s="28"/>
      <c r="BG417" s="28"/>
      <c r="BH417" s="28"/>
      <c r="BI417" s="28"/>
      <c r="BJ417" s="28"/>
      <c r="BK417" s="28"/>
      <c r="BL417" s="28"/>
      <c r="BM417" s="28"/>
      <c r="BN417" s="28"/>
    </row>
    <row r="418" spans="2:66" x14ac:dyDescent="0.2">
      <c r="B418" s="3"/>
      <c r="C418" s="26"/>
      <c r="Z418" s="28"/>
      <c r="AB418" s="28">
        <v>32278</v>
      </c>
      <c r="AC418" s="26">
        <v>22.094030532721877</v>
      </c>
      <c r="AD418" s="26">
        <v>0.17691888949373979</v>
      </c>
      <c r="AE418" s="26">
        <f t="shared" si="11"/>
        <v>3.9088513462899348</v>
      </c>
      <c r="AH418" s="13"/>
      <c r="AI418" s="13"/>
      <c r="AJ418" s="28"/>
      <c r="AK418" s="28"/>
      <c r="AL418" s="28"/>
      <c r="AM418" s="28"/>
      <c r="AN418" s="28"/>
      <c r="AO418" s="28"/>
      <c r="AP418" s="28"/>
      <c r="AQ418" s="28"/>
      <c r="AR418" s="28"/>
      <c r="AS418" s="28"/>
      <c r="AT418" s="28"/>
      <c r="AU418" s="28"/>
      <c r="AV418" s="28"/>
      <c r="AW418" s="28"/>
      <c r="AX418" s="28"/>
      <c r="AY418" s="28"/>
      <c r="AZ418" s="28"/>
      <c r="BA418" s="28"/>
      <c r="BB418" s="28"/>
      <c r="BC418" s="28"/>
      <c r="BD418" s="28"/>
      <c r="BE418" s="28"/>
      <c r="BF418" s="28"/>
      <c r="BG418" s="28"/>
      <c r="BH418" s="28"/>
      <c r="BI418" s="28"/>
      <c r="BJ418" s="28"/>
      <c r="BK418" s="28"/>
      <c r="BL418" s="28"/>
      <c r="BM418" s="28"/>
      <c r="BN418" s="28"/>
    </row>
    <row r="419" spans="2:66" x14ac:dyDescent="0.2">
      <c r="B419" s="3"/>
      <c r="C419" s="26"/>
      <c r="Z419" s="28"/>
      <c r="AB419" s="28">
        <v>32309</v>
      </c>
      <c r="AC419" s="26">
        <v>13.298228858989003</v>
      </c>
      <c r="AD419" s="26">
        <v>3.5383777898747956E-2</v>
      </c>
      <c r="AE419" s="26">
        <f t="shared" si="11"/>
        <v>0.47054157639318733</v>
      </c>
      <c r="AH419" s="13"/>
      <c r="AI419" s="13"/>
      <c r="AJ419" s="28"/>
      <c r="AK419" s="28"/>
      <c r="AL419" s="28"/>
      <c r="AM419" s="28"/>
      <c r="AN419" s="28"/>
      <c r="AO419" s="28"/>
      <c r="AP419" s="28"/>
      <c r="AQ419" s="28"/>
      <c r="AR419" s="28"/>
      <c r="AS419" s="28"/>
      <c r="AT419" s="28"/>
      <c r="AU419" s="28"/>
      <c r="AV419" s="28"/>
      <c r="AW419" s="28"/>
      <c r="AX419" s="28"/>
      <c r="AY419" s="28"/>
      <c r="AZ419" s="28"/>
      <c r="BA419" s="28"/>
      <c r="BB419" s="28"/>
      <c r="BC419" s="28"/>
      <c r="BD419" s="28"/>
      <c r="BE419" s="28"/>
      <c r="BF419" s="28"/>
      <c r="BG419" s="28"/>
      <c r="BH419" s="28"/>
      <c r="BI419" s="28"/>
      <c r="BJ419" s="28"/>
      <c r="BK419" s="28"/>
      <c r="BL419" s="28"/>
      <c r="BM419" s="28"/>
      <c r="BN419" s="28"/>
    </row>
    <row r="420" spans="2:66" x14ac:dyDescent="0.2">
      <c r="B420" s="3"/>
      <c r="C420" s="26"/>
      <c r="Z420" s="28"/>
      <c r="AB420" s="28">
        <v>32339</v>
      </c>
      <c r="AC420" s="26">
        <v>14.530840068420668</v>
      </c>
      <c r="AD420" s="26">
        <v>6.3146434403919427E-2</v>
      </c>
      <c r="AE420" s="26">
        <f t="shared" si="11"/>
        <v>0.91757073921436982</v>
      </c>
      <c r="AH420" s="13"/>
      <c r="AI420" s="13"/>
      <c r="AJ420" s="28"/>
      <c r="AK420" s="28"/>
      <c r="AL420" s="28"/>
      <c r="AM420" s="28"/>
      <c r="AN420" s="28"/>
      <c r="AO420" s="28"/>
      <c r="AP420" s="28"/>
      <c r="AQ420" s="28"/>
      <c r="AR420" s="28"/>
      <c r="AS420" s="28"/>
      <c r="AT420" s="28"/>
      <c r="AU420" s="28"/>
      <c r="AV420" s="28"/>
      <c r="AW420" s="28"/>
      <c r="AX420" s="28"/>
      <c r="AY420" s="28"/>
      <c r="AZ420" s="28"/>
      <c r="BA420" s="28"/>
      <c r="BB420" s="28"/>
      <c r="BC420" s="28"/>
      <c r="BD420" s="28"/>
      <c r="BE420" s="28"/>
      <c r="BF420" s="28"/>
      <c r="BG420" s="28"/>
      <c r="BH420" s="28"/>
      <c r="BI420" s="28"/>
      <c r="BJ420" s="28"/>
      <c r="BK420" s="28"/>
      <c r="BL420" s="28"/>
      <c r="BM420" s="28"/>
      <c r="BN420" s="28"/>
    </row>
    <row r="421" spans="2:66" x14ac:dyDescent="0.2">
      <c r="B421" s="3"/>
      <c r="C421" s="26"/>
      <c r="Z421" s="28"/>
      <c r="AB421" s="28">
        <v>32370</v>
      </c>
      <c r="AC421" s="26">
        <v>12.377225254751677</v>
      </c>
      <c r="AD421" s="26">
        <v>0.1235710397387044</v>
      </c>
      <c r="AE421" s="26">
        <f t="shared" si="11"/>
        <v>1.5294665938098151</v>
      </c>
      <c r="AH421" s="13"/>
      <c r="AI421" s="13"/>
      <c r="AJ421" s="28"/>
      <c r="AK421" s="28"/>
      <c r="AL421" s="28"/>
      <c r="AM421" s="28"/>
      <c r="AN421" s="28"/>
      <c r="AO421" s="28"/>
      <c r="AP421" s="28"/>
      <c r="AQ421" s="28"/>
      <c r="AR421" s="28"/>
      <c r="AS421" s="28"/>
      <c r="AT421" s="28"/>
      <c r="AU421" s="28"/>
      <c r="AV421" s="28"/>
      <c r="AW421" s="28"/>
      <c r="AX421" s="28"/>
      <c r="AY421" s="28"/>
      <c r="AZ421" s="28"/>
      <c r="BA421" s="28"/>
      <c r="BB421" s="28"/>
      <c r="BC421" s="28"/>
      <c r="BD421" s="28"/>
      <c r="BE421" s="28"/>
      <c r="BF421" s="28"/>
      <c r="BG421" s="28"/>
      <c r="BH421" s="28"/>
      <c r="BI421" s="28"/>
      <c r="BJ421" s="28"/>
      <c r="BK421" s="28"/>
      <c r="BL421" s="28"/>
      <c r="BM421" s="28"/>
      <c r="BN421" s="28"/>
    </row>
    <row r="422" spans="2:66" x14ac:dyDescent="0.2">
      <c r="B422" s="3"/>
      <c r="C422" s="26"/>
      <c r="Z422" s="28"/>
      <c r="AB422" s="28">
        <v>32401</v>
      </c>
      <c r="AC422" s="26">
        <v>10.91052798273067</v>
      </c>
      <c r="AD422" s="26">
        <v>0.33641807294501902</v>
      </c>
      <c r="AE422" s="26">
        <f t="shared" si="11"/>
        <v>3.6704987987629578</v>
      </c>
      <c r="AH422" s="13"/>
      <c r="AI422" s="13"/>
      <c r="AJ422" s="28"/>
      <c r="AK422" s="28"/>
      <c r="AL422" s="28"/>
      <c r="AM422" s="28"/>
      <c r="AN422" s="28"/>
      <c r="AO422" s="28"/>
      <c r="AP422" s="28"/>
      <c r="AQ422" s="28"/>
      <c r="AR422" s="28"/>
      <c r="AS422" s="28"/>
      <c r="AT422" s="28"/>
      <c r="AU422" s="28"/>
      <c r="AV422" s="28"/>
      <c r="AW422" s="28"/>
      <c r="AX422" s="28"/>
      <c r="AY422" s="28"/>
      <c r="AZ422" s="28"/>
      <c r="BA422" s="28"/>
      <c r="BB422" s="28"/>
      <c r="BC422" s="28"/>
      <c r="BD422" s="28"/>
      <c r="BE422" s="28"/>
      <c r="BF422" s="28"/>
      <c r="BG422" s="28"/>
      <c r="BH422" s="28"/>
      <c r="BI422" s="28"/>
      <c r="BJ422" s="28"/>
      <c r="BK422" s="28"/>
      <c r="BL422" s="28"/>
      <c r="BM422" s="28"/>
      <c r="BN422" s="28"/>
    </row>
    <row r="423" spans="2:66" x14ac:dyDescent="0.2">
      <c r="B423" s="3"/>
      <c r="C423" s="26"/>
      <c r="Z423" s="28"/>
      <c r="AB423" s="28">
        <v>32431</v>
      </c>
      <c r="AC423" s="26">
        <v>4.0682204033834299</v>
      </c>
      <c r="AD423" s="26">
        <v>1.633097441480675E-3</v>
      </c>
      <c r="AE423" s="26">
        <f t="shared" si="11"/>
        <v>6.6438003321449592E-3</v>
      </c>
      <c r="AH423" s="13"/>
      <c r="AI423" s="13"/>
      <c r="AJ423" s="28"/>
      <c r="AK423" s="28"/>
      <c r="AL423" s="28"/>
      <c r="AM423" s="28"/>
      <c r="AN423" s="28"/>
      <c r="AO423" s="28"/>
      <c r="AP423" s="28"/>
      <c r="AQ423" s="28"/>
      <c r="AR423" s="28"/>
      <c r="AS423" s="28"/>
      <c r="AT423" s="28"/>
      <c r="AU423" s="28"/>
      <c r="AV423" s="28"/>
      <c r="AW423" s="28"/>
      <c r="AX423" s="28"/>
      <c r="AY423" s="28"/>
      <c r="AZ423" s="28"/>
      <c r="BA423" s="28"/>
      <c r="BB423" s="28"/>
      <c r="BC423" s="28"/>
      <c r="BD423" s="28"/>
      <c r="BE423" s="28"/>
      <c r="BF423" s="28"/>
      <c r="BG423" s="28"/>
      <c r="BH423" s="28"/>
      <c r="BI423" s="28"/>
      <c r="BJ423" s="28"/>
      <c r="BK423" s="28"/>
      <c r="BL423" s="28"/>
      <c r="BM423" s="28"/>
      <c r="BN423" s="28"/>
    </row>
    <row r="424" spans="2:66" x14ac:dyDescent="0.2">
      <c r="B424" s="3"/>
      <c r="C424" s="26"/>
      <c r="Z424" s="28"/>
      <c r="AB424" s="28">
        <v>32462</v>
      </c>
      <c r="AC424" s="26">
        <v>8.1149322106866215</v>
      </c>
      <c r="AD424" s="26">
        <v>5.9335873707131191E-2</v>
      </c>
      <c r="AE424" s="26">
        <f t="shared" si="11"/>
        <v>0.48150659279523228</v>
      </c>
      <c r="AH424" s="13"/>
      <c r="AI424" s="13"/>
      <c r="AJ424" s="28"/>
      <c r="AK424" s="28"/>
      <c r="AL424" s="28"/>
      <c r="AM424" s="28"/>
      <c r="AN424" s="28"/>
      <c r="AO424" s="28"/>
      <c r="AP424" s="28"/>
      <c r="AQ424" s="28"/>
      <c r="AR424" s="28"/>
      <c r="AS424" s="28"/>
      <c r="AT424" s="28"/>
      <c r="AU424" s="28"/>
      <c r="AV424" s="28"/>
      <c r="AW424" s="28"/>
      <c r="AX424" s="28"/>
      <c r="AY424" s="28"/>
      <c r="AZ424" s="28"/>
      <c r="BA424" s="28"/>
      <c r="BB424" s="28"/>
      <c r="BC424" s="28"/>
      <c r="BD424" s="28"/>
      <c r="BE424" s="28"/>
      <c r="BF424" s="28"/>
      <c r="BG424" s="28"/>
      <c r="BH424" s="28"/>
      <c r="BI424" s="28"/>
      <c r="BJ424" s="28"/>
      <c r="BK424" s="28"/>
      <c r="BL424" s="28"/>
      <c r="BM424" s="28"/>
      <c r="BN424" s="28"/>
    </row>
    <row r="425" spans="2:66" x14ac:dyDescent="0.2">
      <c r="B425" s="3"/>
      <c r="C425" s="26"/>
      <c r="Z425" s="28"/>
      <c r="AB425" s="28">
        <v>32492</v>
      </c>
      <c r="AC425" s="26">
        <v>5.9123915415917674</v>
      </c>
      <c r="AD425" s="26">
        <v>3.1028851388132821E-2</v>
      </c>
      <c r="AE425" s="26">
        <f t="shared" si="11"/>
        <v>0.18345471849250447</v>
      </c>
      <c r="AH425" s="13"/>
      <c r="AI425" s="13"/>
      <c r="AJ425" s="28"/>
      <c r="AK425" s="28"/>
      <c r="AL425" s="28"/>
      <c r="AM425" s="28"/>
      <c r="AN425" s="28"/>
      <c r="AO425" s="28"/>
      <c r="AP425" s="28"/>
      <c r="AQ425" s="28"/>
      <c r="AR425" s="28"/>
      <c r="AS425" s="28"/>
      <c r="AT425" s="28"/>
      <c r="AU425" s="28"/>
      <c r="AV425" s="28"/>
      <c r="AW425" s="28"/>
      <c r="AX425" s="28"/>
      <c r="AY425" s="28"/>
      <c r="AZ425" s="28"/>
      <c r="BA425" s="28"/>
      <c r="BB425" s="28"/>
      <c r="BC425" s="28"/>
      <c r="BD425" s="28"/>
      <c r="BE425" s="28"/>
      <c r="BF425" s="28"/>
      <c r="BG425" s="28"/>
      <c r="BH425" s="28"/>
      <c r="BI425" s="28"/>
      <c r="BJ425" s="28"/>
      <c r="BK425" s="28"/>
      <c r="BL425" s="28"/>
      <c r="BM425" s="28"/>
      <c r="BN425" s="28"/>
    </row>
    <row r="426" spans="2:66" x14ac:dyDescent="0.2">
      <c r="B426" s="3"/>
      <c r="C426" s="26"/>
      <c r="Z426" s="28"/>
      <c r="AB426" s="28">
        <v>32523</v>
      </c>
      <c r="AC426" s="26">
        <v>11.860301624568713</v>
      </c>
      <c r="AD426" s="26">
        <v>4.7858942065491177E-2</v>
      </c>
      <c r="AE426" s="26">
        <f t="shared" si="11"/>
        <v>0.56762148832948489</v>
      </c>
      <c r="AH426" s="13"/>
      <c r="AI426" s="13"/>
      <c r="AJ426" s="28"/>
      <c r="AK426" s="28"/>
      <c r="AL426" s="28"/>
      <c r="AM426" s="28"/>
      <c r="AN426" s="28"/>
      <c r="AO426" s="28"/>
      <c r="AP426" s="28"/>
      <c r="AQ426" s="28"/>
      <c r="AR426" s="28"/>
      <c r="AS426" s="28"/>
      <c r="AT426" s="28"/>
      <c r="AU426" s="28"/>
      <c r="AV426" s="28"/>
      <c r="AW426" s="28"/>
      <c r="AX426" s="28"/>
      <c r="AY426" s="28"/>
      <c r="AZ426" s="28"/>
      <c r="BA426" s="28"/>
      <c r="BB426" s="28"/>
      <c r="BC426" s="28"/>
      <c r="BD426" s="28"/>
      <c r="BE426" s="28"/>
      <c r="BF426" s="28"/>
      <c r="BG426" s="28"/>
      <c r="BH426" s="28"/>
      <c r="BI426" s="28"/>
      <c r="BJ426" s="28"/>
      <c r="BK426" s="28"/>
      <c r="BL426" s="28"/>
      <c r="BM426" s="28"/>
      <c r="BN426" s="28"/>
    </row>
    <row r="427" spans="2:66" x14ac:dyDescent="0.2">
      <c r="B427" s="3"/>
      <c r="C427" s="26"/>
      <c r="Z427" s="28"/>
      <c r="AB427" s="28">
        <v>32554</v>
      </c>
      <c r="AC427" s="26">
        <v>14.191834390996982</v>
      </c>
      <c r="AD427" s="26">
        <v>3.4005037783375318E-2</v>
      </c>
      <c r="AE427" s="26">
        <f t="shared" si="11"/>
        <v>0.48259386468125764</v>
      </c>
      <c r="AH427" s="13"/>
      <c r="AI427" s="13"/>
      <c r="AJ427" s="28"/>
      <c r="AK427" s="28"/>
      <c r="AL427" s="28"/>
      <c r="AM427" s="28"/>
      <c r="AN427" s="28"/>
      <c r="AO427" s="28"/>
      <c r="AP427" s="28"/>
      <c r="AQ427" s="28"/>
      <c r="AR427" s="28"/>
      <c r="AS427" s="28"/>
      <c r="AT427" s="28"/>
      <c r="AU427" s="28"/>
      <c r="AV427" s="28"/>
      <c r="AW427" s="28"/>
      <c r="AX427" s="28"/>
      <c r="AY427" s="28"/>
      <c r="AZ427" s="28"/>
      <c r="BA427" s="28"/>
      <c r="BB427" s="28"/>
      <c r="BC427" s="28"/>
      <c r="BD427" s="28"/>
      <c r="BE427" s="28"/>
      <c r="BF427" s="28"/>
      <c r="BG427" s="28"/>
      <c r="BH427" s="28"/>
      <c r="BI427" s="28"/>
      <c r="BJ427" s="28"/>
      <c r="BK427" s="28"/>
      <c r="BL427" s="28"/>
      <c r="BM427" s="28"/>
      <c r="BN427" s="28"/>
    </row>
    <row r="428" spans="2:66" x14ac:dyDescent="0.2">
      <c r="B428" s="3"/>
      <c r="C428" s="26"/>
      <c r="Z428" s="28"/>
      <c r="AB428" s="28">
        <v>32582</v>
      </c>
      <c r="AC428" s="26">
        <v>14.966548759773191</v>
      </c>
      <c r="AD428" s="26">
        <v>1.0075566750629723E-2</v>
      </c>
      <c r="AE428" s="26">
        <f t="shared" si="11"/>
        <v>0.15079646105564928</v>
      </c>
      <c r="AH428" s="13"/>
      <c r="AI428" s="13"/>
      <c r="AJ428" s="28"/>
      <c r="AK428" s="28"/>
      <c r="AL428" s="28"/>
      <c r="AM428" s="28"/>
      <c r="AN428" s="28"/>
      <c r="AO428" s="28"/>
      <c r="AP428" s="28"/>
      <c r="AQ428" s="28"/>
      <c r="AR428" s="28"/>
      <c r="AS428" s="28"/>
      <c r="AT428" s="28"/>
      <c r="AU428" s="28"/>
      <c r="AV428" s="28"/>
      <c r="AW428" s="28"/>
      <c r="AX428" s="28"/>
      <c r="AY428" s="28"/>
      <c r="AZ428" s="28"/>
      <c r="BA428" s="28"/>
      <c r="BB428" s="28"/>
      <c r="BC428" s="28"/>
      <c r="BD428" s="28"/>
      <c r="BE428" s="28"/>
      <c r="BF428" s="28"/>
      <c r="BG428" s="28"/>
      <c r="BH428" s="28"/>
      <c r="BI428" s="28"/>
      <c r="BJ428" s="28"/>
      <c r="BK428" s="28"/>
      <c r="BL428" s="28"/>
      <c r="BM428" s="28"/>
      <c r="BN428" s="28"/>
    </row>
    <row r="429" spans="2:66" x14ac:dyDescent="0.2">
      <c r="B429" s="3"/>
      <c r="C429" s="26"/>
      <c r="Z429" s="28"/>
      <c r="AB429" s="28">
        <v>32613</v>
      </c>
      <c r="AC429" s="26">
        <v>19.260451151099481</v>
      </c>
      <c r="AD429" s="26">
        <v>1.09151973131822E-2</v>
      </c>
      <c r="AE429" s="26">
        <f t="shared" si="11"/>
        <v>0.21023162465515807</v>
      </c>
      <c r="AH429" s="13"/>
      <c r="AI429" s="13"/>
      <c r="AJ429" s="28"/>
      <c r="AK429" s="28"/>
      <c r="AL429" s="28"/>
      <c r="AM429" s="28"/>
      <c r="AN429" s="28"/>
      <c r="AO429" s="28"/>
      <c r="AP429" s="28"/>
      <c r="AQ429" s="28"/>
      <c r="AR429" s="28"/>
      <c r="AS429" s="28"/>
      <c r="AT429" s="28"/>
      <c r="AU429" s="28"/>
      <c r="AV429" s="28"/>
      <c r="AW429" s="28"/>
      <c r="AX429" s="28"/>
      <c r="AY429" s="28"/>
      <c r="AZ429" s="28"/>
      <c r="BA429" s="28"/>
      <c r="BB429" s="28"/>
      <c r="BC429" s="28"/>
      <c r="BD429" s="28"/>
      <c r="BE429" s="28"/>
      <c r="BF429" s="28"/>
      <c r="BG429" s="28"/>
      <c r="BH429" s="28"/>
      <c r="BI429" s="28"/>
      <c r="BJ429" s="28"/>
      <c r="BK429" s="28"/>
      <c r="BL429" s="28"/>
      <c r="BM429" s="28"/>
      <c r="BN429" s="28"/>
    </row>
    <row r="430" spans="2:66" x14ac:dyDescent="0.2">
      <c r="B430" s="3"/>
      <c r="C430" s="26"/>
      <c r="Z430" s="28"/>
      <c r="AB430" s="28">
        <v>32643</v>
      </c>
      <c r="AC430" s="26">
        <v>17.192835455237223</v>
      </c>
      <c r="AD430" s="26">
        <v>3.82031905961377E-2</v>
      </c>
      <c r="AE430" s="26">
        <f t="shared" si="11"/>
        <v>0.65682116978446148</v>
      </c>
      <c r="AH430" s="13"/>
      <c r="AI430" s="13"/>
      <c r="AJ430" s="28"/>
      <c r="AK430" s="28"/>
      <c r="AL430" s="28"/>
      <c r="AM430" s="28"/>
      <c r="AN430" s="28"/>
      <c r="AO430" s="28"/>
      <c r="AP430" s="28"/>
      <c r="AQ430" s="28"/>
      <c r="AR430" s="28"/>
      <c r="AS430" s="28"/>
      <c r="AT430" s="28"/>
      <c r="AU430" s="28"/>
      <c r="AV430" s="28"/>
      <c r="AW430" s="28"/>
      <c r="AX430" s="28"/>
      <c r="AY430" s="28"/>
      <c r="AZ430" s="28"/>
      <c r="BA430" s="28"/>
      <c r="BB430" s="28"/>
      <c r="BC430" s="28"/>
      <c r="BD430" s="28"/>
      <c r="BE430" s="28"/>
      <c r="BF430" s="28"/>
      <c r="BG430" s="28"/>
      <c r="BH430" s="28"/>
      <c r="BI430" s="28"/>
      <c r="BJ430" s="28"/>
      <c r="BK430" s="28"/>
      <c r="BL430" s="28"/>
      <c r="BM430" s="28"/>
      <c r="BN430" s="28"/>
    </row>
    <row r="431" spans="2:66" x14ac:dyDescent="0.2">
      <c r="B431" s="3"/>
      <c r="C431" s="26"/>
      <c r="Z431" s="28"/>
      <c r="AB431" s="28">
        <v>32674</v>
      </c>
      <c r="AC431" s="26">
        <v>15.517798619785259</v>
      </c>
      <c r="AD431" s="26">
        <v>0.19773299748110831</v>
      </c>
      <c r="AE431" s="26">
        <f t="shared" si="11"/>
        <v>3.0683808353983446</v>
      </c>
      <c r="AH431" s="13"/>
      <c r="AI431" s="13"/>
      <c r="AJ431" s="28"/>
      <c r="AK431" s="28"/>
      <c r="AL431" s="28"/>
      <c r="AM431" s="28"/>
      <c r="AN431" s="28"/>
      <c r="AO431" s="28"/>
      <c r="AP431" s="28"/>
      <c r="AQ431" s="28"/>
      <c r="AR431" s="28"/>
      <c r="AS431" s="28"/>
      <c r="AT431" s="28"/>
      <c r="AU431" s="28"/>
      <c r="AV431" s="28"/>
      <c r="AW431" s="28"/>
      <c r="AX431" s="28"/>
      <c r="AY431" s="28"/>
      <c r="AZ431" s="28"/>
      <c r="BA431" s="28"/>
      <c r="BB431" s="28"/>
      <c r="BC431" s="28"/>
      <c r="BD431" s="28"/>
      <c r="BE431" s="28"/>
      <c r="BF431" s="28"/>
      <c r="BG431" s="28"/>
      <c r="BH431" s="28"/>
      <c r="BI431" s="28"/>
      <c r="BJ431" s="28"/>
      <c r="BK431" s="28"/>
      <c r="BL431" s="28"/>
      <c r="BM431" s="28"/>
      <c r="BN431" s="28"/>
    </row>
    <row r="432" spans="2:66" x14ac:dyDescent="0.2">
      <c r="B432" s="3"/>
      <c r="C432" s="26"/>
      <c r="Z432" s="28"/>
      <c r="AB432" s="28">
        <v>32704</v>
      </c>
      <c r="AC432" s="26">
        <v>19.318796691030194</v>
      </c>
      <c r="AD432" s="26">
        <v>8.5222502099076392E-2</v>
      </c>
      <c r="AE432" s="26">
        <f t="shared" si="11"/>
        <v>1.6463961915529508</v>
      </c>
      <c r="AH432" s="13"/>
      <c r="AI432" s="13"/>
      <c r="AJ432" s="28"/>
      <c r="AK432" s="28"/>
      <c r="AL432" s="28"/>
      <c r="AM432" s="28"/>
      <c r="AN432" s="28"/>
      <c r="AO432" s="28"/>
      <c r="AP432" s="28"/>
      <c r="AQ432" s="28"/>
      <c r="AR432" s="28"/>
      <c r="AS432" s="28"/>
      <c r="AT432" s="28"/>
      <c r="AU432" s="28"/>
      <c r="AV432" s="28"/>
      <c r="AW432" s="28"/>
      <c r="AX432" s="28"/>
      <c r="AY432" s="28"/>
      <c r="AZ432" s="28"/>
      <c r="BA432" s="28"/>
      <c r="BB432" s="28"/>
      <c r="BC432" s="28"/>
      <c r="BD432" s="28"/>
      <c r="BE432" s="28"/>
      <c r="BF432" s="28"/>
      <c r="BG432" s="28"/>
      <c r="BH432" s="28"/>
      <c r="BI432" s="28"/>
      <c r="BJ432" s="28"/>
      <c r="BK432" s="28"/>
      <c r="BL432" s="28"/>
      <c r="BM432" s="28"/>
      <c r="BN432" s="28"/>
    </row>
    <row r="433" spans="2:66" x14ac:dyDescent="0.2">
      <c r="B433" s="3"/>
      <c r="C433" s="26"/>
      <c r="Z433" s="28"/>
      <c r="AB433" s="28">
        <v>32735</v>
      </c>
      <c r="AC433" s="26">
        <v>20.331092008810682</v>
      </c>
      <c r="AD433" s="26">
        <v>0.16876574307304784</v>
      </c>
      <c r="AE433" s="26">
        <f t="shared" si="11"/>
        <v>3.4311918503534398</v>
      </c>
      <c r="AH433" s="13"/>
      <c r="AI433" s="13"/>
      <c r="AJ433" s="28"/>
      <c r="AK433" s="28"/>
      <c r="AL433" s="28"/>
      <c r="AM433" s="28"/>
      <c r="AN433" s="28"/>
      <c r="AO433" s="28"/>
      <c r="AP433" s="28"/>
      <c r="AQ433" s="28"/>
      <c r="AR433" s="28"/>
      <c r="AS433" s="28"/>
      <c r="AT433" s="28"/>
      <c r="AU433" s="28"/>
      <c r="AV433" s="28"/>
      <c r="AW433" s="28"/>
      <c r="AX433" s="28"/>
      <c r="AY433" s="28"/>
      <c r="AZ433" s="28"/>
      <c r="BA433" s="28"/>
      <c r="BB433" s="28"/>
      <c r="BC433" s="28"/>
      <c r="BD433" s="28"/>
      <c r="BE433" s="28"/>
      <c r="BF433" s="28"/>
      <c r="BG433" s="28"/>
      <c r="BH433" s="28"/>
      <c r="BI433" s="28"/>
      <c r="BJ433" s="28"/>
      <c r="BK433" s="28"/>
      <c r="BL433" s="28"/>
      <c r="BM433" s="28"/>
      <c r="BN433" s="28"/>
    </row>
    <row r="434" spans="2:66" x14ac:dyDescent="0.2">
      <c r="B434" s="3"/>
      <c r="C434" s="26"/>
      <c r="Z434" s="28"/>
      <c r="AB434" s="28">
        <v>32766</v>
      </c>
      <c r="AC434" s="26">
        <v>18.500035971737333</v>
      </c>
      <c r="AD434" s="26">
        <v>0.34760705289672539</v>
      </c>
      <c r="AE434" s="26">
        <f t="shared" si="11"/>
        <v>6.4307429826190212</v>
      </c>
      <c r="AH434" s="13"/>
      <c r="AI434" s="13"/>
      <c r="AJ434" s="28"/>
      <c r="AK434" s="28"/>
      <c r="AL434" s="28"/>
      <c r="AM434" s="28"/>
      <c r="AN434" s="28"/>
      <c r="AO434" s="28"/>
      <c r="AP434" s="28"/>
      <c r="AQ434" s="28"/>
      <c r="AR434" s="28"/>
      <c r="AS434" s="28"/>
      <c r="AT434" s="28"/>
      <c r="AU434" s="28"/>
      <c r="AV434" s="28"/>
      <c r="AW434" s="28"/>
      <c r="AX434" s="28"/>
      <c r="AY434" s="28"/>
      <c r="AZ434" s="28"/>
      <c r="BA434" s="28"/>
      <c r="BB434" s="28"/>
      <c r="BC434" s="28"/>
      <c r="BD434" s="28"/>
      <c r="BE434" s="28"/>
      <c r="BF434" s="28"/>
      <c r="BG434" s="28"/>
      <c r="BH434" s="28"/>
      <c r="BI434" s="28"/>
      <c r="BJ434" s="28"/>
      <c r="BK434" s="28"/>
      <c r="BL434" s="28"/>
      <c r="BM434" s="28"/>
      <c r="BN434" s="28"/>
    </row>
    <row r="435" spans="2:66" x14ac:dyDescent="0.2">
      <c r="B435" s="3"/>
      <c r="C435" s="26"/>
      <c r="Z435" s="28"/>
      <c r="AB435" s="28">
        <v>32796</v>
      </c>
      <c r="AC435" s="26">
        <v>7.7927734644702253</v>
      </c>
      <c r="AD435" s="26">
        <v>3.4424853064651553E-2</v>
      </c>
      <c r="AE435" s="26">
        <f t="shared" si="11"/>
        <v>0.26826508148050315</v>
      </c>
      <c r="AH435" s="13"/>
      <c r="AI435" s="13"/>
      <c r="AJ435" s="28"/>
      <c r="AK435" s="28"/>
      <c r="AL435" s="28"/>
      <c r="AM435" s="28"/>
      <c r="AN435" s="28"/>
      <c r="AO435" s="28"/>
      <c r="AP435" s="28"/>
      <c r="AQ435" s="28"/>
      <c r="AR435" s="28"/>
      <c r="AS435" s="28"/>
      <c r="AT435" s="28"/>
      <c r="AU435" s="28"/>
      <c r="AV435" s="28"/>
      <c r="AW435" s="28"/>
      <c r="AX435" s="28"/>
      <c r="AY435" s="28"/>
      <c r="AZ435" s="28"/>
      <c r="BA435" s="28"/>
      <c r="BB435" s="28"/>
      <c r="BC435" s="28"/>
      <c r="BD435" s="28"/>
      <c r="BE435" s="28"/>
      <c r="BF435" s="28"/>
      <c r="BG435" s="28"/>
      <c r="BH435" s="28"/>
      <c r="BI435" s="28"/>
      <c r="BJ435" s="28"/>
      <c r="BK435" s="28"/>
      <c r="BL435" s="28"/>
      <c r="BM435" s="28"/>
      <c r="BN435" s="28"/>
    </row>
    <row r="436" spans="2:66" x14ac:dyDescent="0.2">
      <c r="B436" s="3"/>
      <c r="C436" s="26"/>
      <c r="Z436" s="28"/>
      <c r="AB436" s="28">
        <v>32827</v>
      </c>
      <c r="AC436" s="26">
        <v>7.3142006377399467</v>
      </c>
      <c r="AD436" s="26">
        <v>4.1981528127623844E-4</v>
      </c>
      <c r="AE436" s="26">
        <f t="shared" si="11"/>
        <v>3.0706131980436382E-3</v>
      </c>
      <c r="AH436" s="13"/>
      <c r="AI436" s="13"/>
      <c r="AJ436" s="28"/>
      <c r="AK436" s="28"/>
      <c r="AL436" s="28"/>
      <c r="AM436" s="28"/>
      <c r="AN436" s="28"/>
      <c r="AO436" s="28"/>
      <c r="AP436" s="28"/>
      <c r="AQ436" s="28"/>
      <c r="AR436" s="28"/>
      <c r="AS436" s="28"/>
      <c r="AT436" s="28"/>
      <c r="AU436" s="28"/>
      <c r="AV436" s="28"/>
      <c r="AW436" s="28"/>
      <c r="AX436" s="28"/>
      <c r="AY436" s="28"/>
      <c r="AZ436" s="28"/>
      <c r="BA436" s="28"/>
      <c r="BB436" s="28"/>
      <c r="BC436" s="28"/>
      <c r="BD436" s="28"/>
      <c r="BE436" s="28"/>
      <c r="BF436" s="28"/>
      <c r="BG436" s="28"/>
      <c r="BH436" s="28"/>
      <c r="BI436" s="28"/>
      <c r="BJ436" s="28"/>
      <c r="BK436" s="28"/>
      <c r="BL436" s="28"/>
      <c r="BM436" s="28"/>
      <c r="BN436" s="28"/>
    </row>
    <row r="437" spans="2:66" x14ac:dyDescent="0.2">
      <c r="B437" s="3"/>
      <c r="C437" s="26"/>
      <c r="Z437" s="28"/>
      <c r="AB437" s="28">
        <v>32857</v>
      </c>
      <c r="AC437" s="26">
        <v>5.9123915415917674</v>
      </c>
      <c r="AD437" s="26">
        <v>2.4769101595298066E-2</v>
      </c>
      <c r="AE437" s="26">
        <f t="shared" si="11"/>
        <v>0.14644462676486744</v>
      </c>
      <c r="AH437" s="13"/>
      <c r="AI437" s="13"/>
      <c r="AJ437" s="28"/>
      <c r="AK437" s="28"/>
      <c r="AL437" s="28"/>
      <c r="AM437" s="28"/>
      <c r="AN437" s="28"/>
      <c r="AO437" s="28"/>
      <c r="AP437" s="28"/>
      <c r="AQ437" s="28"/>
      <c r="AR437" s="28"/>
      <c r="AS437" s="28"/>
      <c r="AT437" s="28"/>
      <c r="AU437" s="28"/>
      <c r="AV437" s="28"/>
      <c r="AW437" s="28"/>
      <c r="AX437" s="28"/>
      <c r="AY437" s="28"/>
      <c r="AZ437" s="28"/>
      <c r="BA437" s="28"/>
      <c r="BB437" s="28"/>
      <c r="BC437" s="28"/>
      <c r="BD437" s="28"/>
      <c r="BE437" s="28"/>
      <c r="BF437" s="28"/>
      <c r="BG437" s="28"/>
      <c r="BH437" s="28"/>
      <c r="BI437" s="28"/>
      <c r="BJ437" s="28"/>
      <c r="BK437" s="28"/>
      <c r="BL437" s="28"/>
      <c r="BM437" s="28"/>
      <c r="BN437" s="28"/>
    </row>
    <row r="438" spans="2:66" x14ac:dyDescent="0.2">
      <c r="B438" s="3"/>
      <c r="C438" s="26"/>
      <c r="Z438" s="28"/>
      <c r="AB438" s="28">
        <v>32888</v>
      </c>
      <c r="AC438" s="26">
        <v>13.783231038716075</v>
      </c>
      <c r="AD438" s="26">
        <v>1.8147448015122872E-2</v>
      </c>
      <c r="AE438" s="26">
        <f t="shared" si="11"/>
        <v>0.25013046875552797</v>
      </c>
      <c r="AH438" s="13"/>
      <c r="AI438" s="13"/>
      <c r="AJ438" s="28"/>
      <c r="AK438" s="28"/>
      <c r="AL438" s="28"/>
      <c r="AM438" s="28"/>
      <c r="AN438" s="28"/>
      <c r="AO438" s="28"/>
      <c r="AP438" s="28"/>
      <c r="AQ438" s="28"/>
      <c r="AR438" s="28"/>
      <c r="AS438" s="28"/>
      <c r="AT438" s="28"/>
      <c r="AU438" s="28"/>
      <c r="AV438" s="28"/>
      <c r="AW438" s="28"/>
      <c r="AX438" s="28"/>
      <c r="AY438" s="28"/>
      <c r="AZ438" s="28"/>
      <c r="BA438" s="28"/>
      <c r="BB438" s="28"/>
      <c r="BC438" s="28"/>
      <c r="BD438" s="28"/>
      <c r="BE438" s="28"/>
      <c r="BF438" s="28"/>
      <c r="BG438" s="28"/>
      <c r="BH438" s="28"/>
      <c r="BI438" s="28"/>
      <c r="BJ438" s="28"/>
      <c r="BK438" s="28"/>
      <c r="BL438" s="28"/>
      <c r="BM438" s="28"/>
      <c r="BN438" s="28"/>
    </row>
    <row r="439" spans="2:66" x14ac:dyDescent="0.2">
      <c r="B439" s="3"/>
      <c r="C439" s="26"/>
      <c r="Z439" s="28"/>
      <c r="AB439" s="28">
        <v>32919</v>
      </c>
      <c r="AC439" s="26">
        <v>10.171190285126352</v>
      </c>
      <c r="AD439" s="26">
        <v>7.5614366729678641E-3</v>
      </c>
      <c r="AE439" s="26">
        <f t="shared" si="11"/>
        <v>7.6908811229688859E-2</v>
      </c>
      <c r="AH439" s="13"/>
      <c r="AI439" s="13"/>
      <c r="AJ439" s="28"/>
      <c r="AK439" s="28"/>
      <c r="AL439" s="28"/>
      <c r="AM439" s="28"/>
      <c r="AN439" s="28"/>
      <c r="AO439" s="28"/>
      <c r="AP439" s="28"/>
      <c r="AQ439" s="28"/>
      <c r="AR439" s="28"/>
      <c r="AS439" s="28"/>
      <c r="AT439" s="28"/>
      <c r="AU439" s="28"/>
      <c r="AV439" s="28"/>
      <c r="AW439" s="28"/>
      <c r="AX439" s="28"/>
      <c r="AY439" s="28"/>
      <c r="AZ439" s="28"/>
      <c r="BA439" s="28"/>
      <c r="BB439" s="28"/>
      <c r="BC439" s="28"/>
      <c r="BD439" s="28"/>
      <c r="BE439" s="28"/>
      <c r="BF439" s="28"/>
      <c r="BG439" s="28"/>
      <c r="BH439" s="28"/>
      <c r="BI439" s="28"/>
      <c r="BJ439" s="28"/>
      <c r="BK439" s="28"/>
      <c r="BL439" s="28"/>
      <c r="BM439" s="28"/>
      <c r="BN439" s="28"/>
    </row>
    <row r="440" spans="2:66" x14ac:dyDescent="0.2">
      <c r="B440" s="3"/>
      <c r="C440" s="26"/>
      <c r="Z440" s="28"/>
      <c r="AB440" s="28">
        <v>32947</v>
      </c>
      <c r="AC440" s="26">
        <v>12.762983627309131</v>
      </c>
      <c r="AD440" s="26">
        <v>0.10812854442344046</v>
      </c>
      <c r="AE440" s="26">
        <f t="shared" si="11"/>
        <v>1.3800428421211386</v>
      </c>
      <c r="AH440" s="13"/>
      <c r="AI440" s="13"/>
      <c r="AJ440" s="28"/>
      <c r="AK440" s="28"/>
      <c r="AL440" s="28"/>
      <c r="AM440" s="28"/>
      <c r="AN440" s="28"/>
      <c r="AO440" s="28"/>
      <c r="AP440" s="28"/>
      <c r="AQ440" s="28"/>
      <c r="AR440" s="28"/>
      <c r="AS440" s="28"/>
      <c r="AT440" s="28"/>
      <c r="AU440" s="28"/>
      <c r="AV440" s="28"/>
      <c r="AW440" s="28"/>
      <c r="AX440" s="28"/>
      <c r="AY440" s="28"/>
      <c r="AZ440" s="28"/>
      <c r="BA440" s="28"/>
      <c r="BB440" s="28"/>
      <c r="BC440" s="28"/>
      <c r="BD440" s="28"/>
      <c r="BE440" s="28"/>
      <c r="BF440" s="28"/>
      <c r="BG440" s="28"/>
      <c r="BH440" s="28"/>
      <c r="BI440" s="28"/>
      <c r="BJ440" s="28"/>
      <c r="BK440" s="28"/>
      <c r="BL440" s="28"/>
      <c r="BM440" s="28"/>
      <c r="BN440" s="28"/>
    </row>
    <row r="441" spans="2:66" x14ac:dyDescent="0.2">
      <c r="B441" s="3"/>
      <c r="C441" s="26"/>
      <c r="Z441" s="28"/>
      <c r="AB441" s="28">
        <v>32978</v>
      </c>
      <c r="AC441" s="26">
        <v>13.642819565362133</v>
      </c>
      <c r="AD441" s="26">
        <v>2.4952741020793954E-2</v>
      </c>
      <c r="AE441" s="26">
        <f t="shared" si="11"/>
        <v>0.34042574340790205</v>
      </c>
      <c r="AH441" s="13"/>
      <c r="AI441" s="13"/>
      <c r="AJ441" s="28"/>
      <c r="AK441" s="28"/>
      <c r="AL441" s="28"/>
      <c r="AM441" s="28"/>
      <c r="AN441" s="28"/>
      <c r="AO441" s="28"/>
      <c r="AP441" s="28"/>
      <c r="AQ441" s="28"/>
      <c r="AR441" s="28"/>
      <c r="AS441" s="28"/>
      <c r="AT441" s="28"/>
      <c r="AU441" s="28"/>
      <c r="AV441" s="28"/>
      <c r="AW441" s="28"/>
      <c r="AX441" s="28"/>
      <c r="AY441" s="28"/>
      <c r="AZ441" s="28"/>
      <c r="BA441" s="28"/>
      <c r="BB441" s="28"/>
      <c r="BC441" s="28"/>
      <c r="BD441" s="28"/>
      <c r="BE441" s="28"/>
      <c r="BF441" s="28"/>
      <c r="BG441" s="28"/>
      <c r="BH441" s="28"/>
      <c r="BI441" s="28"/>
      <c r="BJ441" s="28"/>
      <c r="BK441" s="28"/>
      <c r="BL441" s="28"/>
      <c r="BM441" s="28"/>
      <c r="BN441" s="28"/>
    </row>
    <row r="442" spans="2:66" x14ac:dyDescent="0.2">
      <c r="B442" s="3"/>
      <c r="C442" s="26"/>
      <c r="Z442" s="28"/>
      <c r="AB442" s="28">
        <v>33008</v>
      </c>
      <c r="AC442" s="26">
        <v>18.595778772750673</v>
      </c>
      <c r="AD442" s="26">
        <v>0.18865784499054822</v>
      </c>
      <c r="AE442" s="26">
        <f t="shared" si="11"/>
        <v>3.5082395491881235</v>
      </c>
      <c r="AH442" s="13"/>
      <c r="AI442" s="13"/>
      <c r="AJ442" s="28"/>
      <c r="AK442" s="28"/>
      <c r="AL442" s="28"/>
      <c r="AM442" s="28"/>
      <c r="AN442" s="28"/>
      <c r="AO442" s="28"/>
      <c r="AP442" s="28"/>
      <c r="AQ442" s="28"/>
      <c r="AR442" s="28"/>
      <c r="AS442" s="28"/>
      <c r="AT442" s="28"/>
      <c r="AU442" s="28"/>
      <c r="AV442" s="28"/>
      <c r="AW442" s="28"/>
      <c r="AX442" s="28"/>
      <c r="AY442" s="28"/>
      <c r="AZ442" s="28"/>
      <c r="BA442" s="28"/>
      <c r="BB442" s="28"/>
      <c r="BC442" s="28"/>
      <c r="BD442" s="28"/>
      <c r="BE442" s="28"/>
      <c r="BF442" s="28"/>
      <c r="BG442" s="28"/>
      <c r="BH442" s="28"/>
      <c r="BI442" s="28"/>
      <c r="BJ442" s="28"/>
      <c r="BK442" s="28"/>
      <c r="BL442" s="28"/>
      <c r="BM442" s="28"/>
      <c r="BN442" s="28"/>
    </row>
    <row r="443" spans="2:66" x14ac:dyDescent="0.2">
      <c r="B443" s="3"/>
      <c r="C443" s="26"/>
      <c r="Z443" s="28"/>
      <c r="AB443" s="28">
        <v>33039</v>
      </c>
      <c r="AC443" s="26">
        <v>11.642755621091668</v>
      </c>
      <c r="AD443" s="26">
        <v>9.3383742911153131E-2</v>
      </c>
      <c r="AE443" s="26">
        <f t="shared" si="11"/>
        <v>1.0872440976974074</v>
      </c>
      <c r="AH443" s="13"/>
      <c r="AI443" s="13"/>
      <c r="AJ443" s="28"/>
      <c r="AK443" s="28"/>
      <c r="AL443" s="28"/>
      <c r="AM443" s="28"/>
      <c r="AN443" s="28"/>
      <c r="AO443" s="28"/>
      <c r="AP443" s="28"/>
      <c r="AQ443" s="28"/>
      <c r="AR443" s="28"/>
      <c r="AS443" s="28"/>
      <c r="AT443" s="28"/>
      <c r="AU443" s="28"/>
      <c r="AV443" s="28"/>
      <c r="AW443" s="28"/>
      <c r="AX443" s="28"/>
      <c r="AY443" s="28"/>
      <c r="AZ443" s="28"/>
      <c r="BA443" s="28"/>
      <c r="BB443" s="28"/>
      <c r="BC443" s="28"/>
      <c r="BD443" s="28"/>
      <c r="BE443" s="28"/>
      <c r="BF443" s="28"/>
      <c r="BG443" s="28"/>
      <c r="BH443" s="28"/>
      <c r="BI443" s="28"/>
      <c r="BJ443" s="28"/>
      <c r="BK443" s="28"/>
      <c r="BL443" s="28"/>
      <c r="BM443" s="28"/>
      <c r="BN443" s="28"/>
    </row>
    <row r="444" spans="2:66" x14ac:dyDescent="0.2">
      <c r="B444" s="3"/>
      <c r="C444" s="26"/>
      <c r="Z444" s="28"/>
      <c r="AB444" s="28">
        <v>33069</v>
      </c>
      <c r="AC444" s="26">
        <v>15.130114062765269</v>
      </c>
      <c r="AD444" s="26">
        <v>0.27788279773156899</v>
      </c>
      <c r="AE444" s="26">
        <f t="shared" si="11"/>
        <v>4.2043984257589688</v>
      </c>
      <c r="AH444" s="13"/>
      <c r="AI444" s="13"/>
      <c r="AJ444" s="28"/>
      <c r="AK444" s="28"/>
      <c r="AL444" s="28"/>
      <c r="AM444" s="28"/>
      <c r="AN444" s="28"/>
      <c r="AO444" s="28"/>
      <c r="AP444" s="28"/>
      <c r="AQ444" s="28"/>
      <c r="AR444" s="28"/>
      <c r="AS444" s="28"/>
      <c r="AT444" s="28"/>
      <c r="AU444" s="28"/>
      <c r="AV444" s="28"/>
      <c r="AW444" s="28"/>
      <c r="AX444" s="28"/>
      <c r="AY444" s="28"/>
      <c r="AZ444" s="28"/>
      <c r="BA444" s="28"/>
      <c r="BB444" s="28"/>
      <c r="BC444" s="28"/>
      <c r="BD444" s="28"/>
      <c r="BE444" s="28"/>
      <c r="BF444" s="28"/>
      <c r="BG444" s="28"/>
      <c r="BH444" s="28"/>
      <c r="BI444" s="28"/>
      <c r="BJ444" s="28"/>
      <c r="BK444" s="28"/>
      <c r="BL444" s="28"/>
      <c r="BM444" s="28"/>
      <c r="BN444" s="28"/>
    </row>
    <row r="445" spans="2:66" x14ac:dyDescent="0.2">
      <c r="B445" s="3"/>
      <c r="C445" s="26"/>
      <c r="Z445" s="28"/>
      <c r="AB445" s="28">
        <v>33100</v>
      </c>
      <c r="AC445" s="26">
        <v>11.770592287050727</v>
      </c>
      <c r="AD445" s="26">
        <v>0.13081285444234406</v>
      </c>
      <c r="AE445" s="26">
        <f t="shared" si="11"/>
        <v>1.5397447755461444</v>
      </c>
      <c r="AH445" s="13"/>
      <c r="AI445" s="13"/>
      <c r="AJ445" s="28"/>
      <c r="AK445" s="28"/>
      <c r="AL445" s="28"/>
      <c r="AM445" s="28"/>
      <c r="AN445" s="28"/>
      <c r="AO445" s="28"/>
      <c r="AP445" s="28"/>
      <c r="AQ445" s="28"/>
      <c r="AR445" s="28"/>
      <c r="AS445" s="28"/>
      <c r="AT445" s="28"/>
      <c r="AU445" s="28"/>
      <c r="AV445" s="28"/>
      <c r="AW445" s="28"/>
      <c r="AX445" s="28"/>
      <c r="AY445" s="28"/>
      <c r="AZ445" s="28"/>
      <c r="BA445" s="28"/>
      <c r="BB445" s="28"/>
      <c r="BC445" s="28"/>
      <c r="BD445" s="28"/>
      <c r="BE445" s="28"/>
      <c r="BF445" s="28"/>
      <c r="BG445" s="28"/>
      <c r="BH445" s="28"/>
      <c r="BI445" s="28"/>
      <c r="BJ445" s="28"/>
      <c r="BK445" s="28"/>
      <c r="BL445" s="28"/>
      <c r="BM445" s="28"/>
      <c r="BN445" s="28"/>
    </row>
    <row r="446" spans="2:66" x14ac:dyDescent="0.2">
      <c r="B446" s="3"/>
      <c r="C446" s="26"/>
      <c r="Z446" s="28"/>
      <c r="AB446" s="28">
        <v>33131</v>
      </c>
      <c r="AC446" s="26">
        <v>12.303512740865875</v>
      </c>
      <c r="AD446" s="26">
        <v>2.3440453686200378E-2</v>
      </c>
      <c r="AE446" s="26">
        <f t="shared" si="11"/>
        <v>0.28839992057984282</v>
      </c>
      <c r="AH446" s="13"/>
      <c r="AI446" s="13"/>
      <c r="AJ446" s="28"/>
      <c r="AK446" s="28"/>
      <c r="AL446" s="28"/>
      <c r="AM446" s="28"/>
      <c r="AN446" s="28"/>
      <c r="AO446" s="28"/>
      <c r="AP446" s="28"/>
      <c r="AQ446" s="28"/>
      <c r="AR446" s="28"/>
      <c r="AS446" s="28"/>
      <c r="AT446" s="28"/>
      <c r="AU446" s="28"/>
      <c r="AV446" s="28"/>
      <c r="AW446" s="28"/>
      <c r="AX446" s="28"/>
      <c r="AY446" s="28"/>
      <c r="AZ446" s="28"/>
      <c r="BA446" s="28"/>
      <c r="BB446" s="28"/>
      <c r="BC446" s="28"/>
      <c r="BD446" s="28"/>
      <c r="BE446" s="28"/>
      <c r="BF446" s="28"/>
      <c r="BG446" s="28"/>
      <c r="BH446" s="28"/>
      <c r="BI446" s="28"/>
      <c r="BJ446" s="28"/>
      <c r="BK446" s="28"/>
      <c r="BL446" s="28"/>
      <c r="BM446" s="28"/>
      <c r="BN446" s="28"/>
    </row>
    <row r="447" spans="2:66" x14ac:dyDescent="0.2">
      <c r="B447" s="3"/>
      <c r="C447" s="26"/>
      <c r="Z447" s="28"/>
      <c r="AB447" s="28">
        <v>33161</v>
      </c>
      <c r="AC447" s="26">
        <v>7.7927734644702253</v>
      </c>
      <c r="AD447" s="26">
        <v>5.7466918714555768E-2</v>
      </c>
      <c r="AE447" s="26">
        <f t="shared" si="11"/>
        <v>0.4478266792436576</v>
      </c>
      <c r="AH447" s="13"/>
      <c r="AI447" s="13"/>
      <c r="AJ447" s="28"/>
      <c r="AK447" s="28"/>
      <c r="AL447" s="28"/>
      <c r="AM447" s="28"/>
      <c r="AN447" s="28"/>
      <c r="AO447" s="28"/>
      <c r="AP447" s="28"/>
      <c r="AQ447" s="28"/>
      <c r="AR447" s="28"/>
      <c r="AS447" s="28"/>
      <c r="AT447" s="28"/>
      <c r="AU447" s="28"/>
      <c r="AV447" s="28"/>
      <c r="AW447" s="28"/>
      <c r="AX447" s="28"/>
      <c r="AY447" s="28"/>
      <c r="AZ447" s="28"/>
      <c r="BA447" s="28"/>
      <c r="BB447" s="28"/>
      <c r="BC447" s="28"/>
      <c r="BD447" s="28"/>
      <c r="BE447" s="28"/>
      <c r="BF447" s="28"/>
      <c r="BG447" s="28"/>
      <c r="BH447" s="28"/>
      <c r="BI447" s="28"/>
      <c r="BJ447" s="28"/>
      <c r="BK447" s="28"/>
      <c r="BL447" s="28"/>
      <c r="BM447" s="28"/>
      <c r="BN447" s="28"/>
    </row>
    <row r="448" spans="2:66" x14ac:dyDescent="0.2">
      <c r="B448" s="3"/>
      <c r="C448" s="26"/>
      <c r="Z448" s="28"/>
      <c r="AB448" s="28">
        <v>33192</v>
      </c>
      <c r="AC448" s="26">
        <v>7.3142006377399467</v>
      </c>
      <c r="AD448" s="26">
        <v>4.0453686200378078E-2</v>
      </c>
      <c r="AE448" s="26">
        <f t="shared" si="11"/>
        <v>0.29588637740573703</v>
      </c>
      <c r="AH448" s="13"/>
      <c r="AI448" s="13"/>
      <c r="AJ448" s="28"/>
      <c r="BI448" s="28"/>
      <c r="BJ448" s="28"/>
      <c r="BK448" s="28"/>
      <c r="BL448" s="28"/>
      <c r="BM448" s="28"/>
      <c r="BN448" s="28"/>
    </row>
    <row r="449" spans="2:66" x14ac:dyDescent="0.2">
      <c r="B449" s="3"/>
      <c r="C449" s="26"/>
      <c r="Z449" s="28"/>
      <c r="AB449" s="28">
        <v>33222</v>
      </c>
      <c r="AC449" s="26">
        <v>5.9123915415917674</v>
      </c>
      <c r="AD449" s="26">
        <v>2.9111531190926278E-2</v>
      </c>
      <c r="AE449" s="26">
        <f t="shared" si="11"/>
        <v>0.17211877077601745</v>
      </c>
      <c r="AH449" s="13"/>
      <c r="AI449" s="13"/>
      <c r="AJ449" s="28"/>
      <c r="BI449" s="28"/>
      <c r="BJ449" s="28"/>
      <c r="BK449" s="28"/>
      <c r="BL449" s="28"/>
      <c r="BM449" s="28"/>
      <c r="BN449" s="28"/>
    </row>
    <row r="450" spans="2:66" x14ac:dyDescent="0.2">
      <c r="B450" s="3"/>
      <c r="C450" s="26"/>
      <c r="Z450" s="28"/>
      <c r="AB450" s="28">
        <v>33253</v>
      </c>
      <c r="AC450" s="26">
        <v>9.952164213748258</v>
      </c>
      <c r="AD450" s="26">
        <v>3.7066881547139406E-2</v>
      </c>
      <c r="AE450" s="26">
        <f t="shared" ref="AE450:AE513" si="12">AC450*AD450</f>
        <v>0.36889569204868644</v>
      </c>
      <c r="AH450" s="13"/>
      <c r="AI450" s="13"/>
      <c r="AJ450" s="28"/>
      <c r="BI450" s="28"/>
      <c r="BJ450" s="28"/>
      <c r="BK450" s="28"/>
      <c r="BL450" s="28"/>
      <c r="BM450" s="28"/>
      <c r="BN450" s="28"/>
    </row>
    <row r="451" spans="2:66" x14ac:dyDescent="0.2">
      <c r="B451" s="3"/>
      <c r="C451" s="26"/>
      <c r="Z451" s="28"/>
      <c r="AB451" s="28">
        <v>33284</v>
      </c>
      <c r="AC451" s="26">
        <v>11.17765079604809</v>
      </c>
      <c r="AD451" s="26">
        <v>4.8348106365833999E-3</v>
      </c>
      <c r="AE451" s="26">
        <f t="shared" si="12"/>
        <v>5.4041824960748212E-2</v>
      </c>
      <c r="AH451" s="13"/>
      <c r="AI451" s="13"/>
      <c r="AJ451" s="28"/>
      <c r="BI451" s="28"/>
      <c r="BJ451" s="28"/>
      <c r="BK451" s="28"/>
      <c r="BL451" s="28"/>
      <c r="BM451" s="28"/>
      <c r="BN451" s="28"/>
    </row>
    <row r="452" spans="2:66" x14ac:dyDescent="0.2">
      <c r="B452" s="3"/>
      <c r="C452" s="26"/>
      <c r="Z452" s="28"/>
      <c r="AB452" s="28">
        <v>33312</v>
      </c>
      <c r="AC452" s="26">
        <v>7.5877369973558659</v>
      </c>
      <c r="AD452" s="26">
        <v>0.10475423045930701</v>
      </c>
      <c r="AE452" s="26">
        <f t="shared" si="12"/>
        <v>0.79484755008562658</v>
      </c>
      <c r="AH452" s="13"/>
      <c r="AI452" s="13"/>
      <c r="AJ452" s="28"/>
      <c r="BI452" s="28"/>
      <c r="BJ452" s="28"/>
      <c r="BK452" s="28"/>
      <c r="BL452" s="28"/>
      <c r="BM452" s="28"/>
      <c r="BN452" s="28"/>
    </row>
    <row r="453" spans="2:66" x14ac:dyDescent="0.2">
      <c r="B453" s="3"/>
      <c r="C453" s="26"/>
      <c r="Z453" s="28"/>
      <c r="AB453" s="28">
        <v>33343</v>
      </c>
      <c r="AC453" s="26">
        <v>14.445338363324607</v>
      </c>
      <c r="AD453" s="26">
        <v>0.10676873489121676</v>
      </c>
      <c r="AE453" s="26">
        <f t="shared" si="12"/>
        <v>1.5423105021277279</v>
      </c>
      <c r="AH453" s="13"/>
      <c r="AI453" s="13"/>
      <c r="AJ453" s="28"/>
      <c r="BI453" s="28"/>
      <c r="BJ453" s="28"/>
      <c r="BK453" s="28"/>
      <c r="BL453" s="28"/>
      <c r="BM453" s="28"/>
      <c r="BN453" s="28"/>
    </row>
    <row r="454" spans="2:66" x14ac:dyDescent="0.2">
      <c r="B454" s="3"/>
      <c r="C454" s="26"/>
      <c r="Z454" s="28"/>
      <c r="AB454" s="28">
        <v>33373</v>
      </c>
      <c r="AC454" s="26">
        <v>12.969031493758598</v>
      </c>
      <c r="AD454" s="26">
        <v>0.12006446414182111</v>
      </c>
      <c r="AE454" s="26">
        <f t="shared" si="12"/>
        <v>1.5571198167365279</v>
      </c>
      <c r="AH454" s="13"/>
      <c r="AI454" s="13"/>
      <c r="AJ454" s="28"/>
      <c r="BI454" s="28"/>
      <c r="BJ454" s="28"/>
      <c r="BK454" s="28"/>
      <c r="BL454" s="28"/>
      <c r="BM454" s="28"/>
      <c r="BN454" s="28"/>
    </row>
    <row r="455" spans="2:66" x14ac:dyDescent="0.2">
      <c r="B455" s="3"/>
      <c r="C455" s="26"/>
      <c r="Z455" s="28"/>
      <c r="AB455" s="28">
        <v>33404</v>
      </c>
      <c r="AC455" s="26">
        <v>12.193633662144913</v>
      </c>
      <c r="AD455" s="26">
        <v>0.20306204673650283</v>
      </c>
      <c r="AE455" s="26">
        <f t="shared" si="12"/>
        <v>2.4760642085902647</v>
      </c>
      <c r="AH455" s="13"/>
      <c r="AI455" s="13"/>
      <c r="AJ455" s="28"/>
      <c r="BI455" s="28"/>
      <c r="BJ455" s="28"/>
      <c r="BK455" s="28"/>
      <c r="BL455" s="28"/>
      <c r="BM455" s="28"/>
      <c r="BN455" s="28"/>
    </row>
    <row r="456" spans="2:66" x14ac:dyDescent="0.2">
      <c r="B456" s="3"/>
      <c r="C456" s="26"/>
      <c r="Z456" s="28"/>
      <c r="AB456" s="28">
        <v>33434</v>
      </c>
      <c r="AC456" s="26">
        <v>14.530840068420668</v>
      </c>
      <c r="AD456" s="26">
        <v>0.10435132957292505</v>
      </c>
      <c r="AE456" s="26">
        <f t="shared" si="12"/>
        <v>1.5163124809512298</v>
      </c>
      <c r="AH456" s="13"/>
      <c r="AI456" s="13"/>
      <c r="AJ456" s="28"/>
      <c r="BI456" s="28"/>
      <c r="BJ456" s="28"/>
      <c r="BK456" s="28"/>
      <c r="BL456" s="28"/>
      <c r="BM456" s="28"/>
      <c r="BN456" s="28"/>
    </row>
    <row r="457" spans="2:66" x14ac:dyDescent="0.2">
      <c r="B457" s="3"/>
      <c r="C457" s="26"/>
      <c r="Z457" s="28"/>
      <c r="AB457" s="28">
        <v>33465</v>
      </c>
      <c r="AC457" s="26">
        <v>14.20217959250496</v>
      </c>
      <c r="AD457" s="26">
        <v>5.0765511684125707E-2</v>
      </c>
      <c r="AE457" s="26">
        <f t="shared" si="12"/>
        <v>0.72098091404336218</v>
      </c>
      <c r="AH457" s="13"/>
      <c r="AI457" s="13"/>
      <c r="AJ457" s="28"/>
      <c r="BI457" s="28"/>
      <c r="BJ457" s="28"/>
      <c r="BK457" s="28"/>
      <c r="BL457" s="28"/>
      <c r="BM457" s="28"/>
      <c r="BN457" s="28"/>
    </row>
    <row r="458" spans="2:66" x14ac:dyDescent="0.2">
      <c r="B458" s="3"/>
      <c r="C458" s="26"/>
      <c r="Z458" s="28"/>
      <c r="AB458" s="28">
        <v>33496</v>
      </c>
      <c r="AC458" s="26">
        <v>13.689942237896988</v>
      </c>
      <c r="AD458" s="26">
        <v>3.7872683319903303E-2</v>
      </c>
      <c r="AE458" s="26">
        <f t="shared" si="12"/>
        <v>0.51847484704364089</v>
      </c>
      <c r="AH458" s="13"/>
      <c r="AI458" s="13"/>
      <c r="AJ458" s="28"/>
      <c r="BI458" s="28"/>
      <c r="BJ458" s="28"/>
      <c r="BK458" s="28"/>
      <c r="BL458" s="28"/>
      <c r="BM458" s="28"/>
      <c r="BN458" s="28"/>
    </row>
    <row r="459" spans="2:66" x14ac:dyDescent="0.2">
      <c r="B459" s="3"/>
      <c r="C459" s="26"/>
      <c r="Z459" s="28"/>
      <c r="AB459" s="28">
        <v>33526</v>
      </c>
      <c r="AC459" s="26">
        <v>9.0562281207645796</v>
      </c>
      <c r="AD459" s="26">
        <v>8.0177276390008059E-2</v>
      </c>
      <c r="AE459" s="26">
        <f t="shared" si="12"/>
        <v>0.72610370508950495</v>
      </c>
      <c r="AH459" s="13"/>
      <c r="AI459" s="13"/>
      <c r="AJ459" s="28"/>
      <c r="BI459" s="28"/>
      <c r="BJ459" s="28"/>
      <c r="BK459" s="28"/>
      <c r="BL459" s="28"/>
      <c r="BM459" s="28"/>
      <c r="BN459" s="28"/>
    </row>
    <row r="460" spans="2:66" x14ac:dyDescent="0.2">
      <c r="B460" s="3"/>
      <c r="C460" s="26"/>
      <c r="Z460" s="28"/>
      <c r="AB460" s="28">
        <v>33557</v>
      </c>
      <c r="AC460" s="26">
        <v>4.9581964837676464</v>
      </c>
      <c r="AD460" s="26">
        <v>6.9298952457695406E-2</v>
      </c>
      <c r="AE460" s="26">
        <f t="shared" si="12"/>
        <v>0.34359782240452669</v>
      </c>
      <c r="AH460" s="13"/>
      <c r="AI460" s="13"/>
      <c r="AJ460" s="28"/>
      <c r="BI460" s="28"/>
      <c r="BJ460" s="28"/>
      <c r="BK460" s="28"/>
      <c r="BL460" s="28"/>
      <c r="BM460" s="28"/>
      <c r="BN460" s="28"/>
    </row>
    <row r="461" spans="2:66" x14ac:dyDescent="0.2">
      <c r="B461" s="3"/>
      <c r="C461" s="26"/>
      <c r="Z461" s="28"/>
      <c r="AB461" s="28">
        <v>33587</v>
      </c>
      <c r="AC461" s="26">
        <v>6.6161684731644321</v>
      </c>
      <c r="AD461" s="26">
        <v>8.0983078162771949E-2</v>
      </c>
      <c r="AE461" s="26">
        <f t="shared" si="12"/>
        <v>0.53579768860034271</v>
      </c>
      <c r="AH461" s="13"/>
      <c r="AI461" s="13"/>
      <c r="AJ461" s="28"/>
      <c r="AK461" s="13"/>
      <c r="AL461" s="13"/>
      <c r="AM461" s="13"/>
      <c r="AN461" s="13"/>
      <c r="BI461" s="28"/>
      <c r="BJ461" s="28"/>
      <c r="BK461" s="28"/>
      <c r="BL461" s="28"/>
      <c r="BM461" s="28"/>
      <c r="BN461" s="28"/>
    </row>
    <row r="462" spans="2:66" x14ac:dyDescent="0.2">
      <c r="B462" s="3"/>
      <c r="C462" s="26"/>
      <c r="Z462" s="28"/>
      <c r="AB462" s="28">
        <v>33618</v>
      </c>
      <c r="AC462" s="26">
        <v>9.952164213748258</v>
      </c>
      <c r="AD462" s="26">
        <v>5.1550242809114674E-2</v>
      </c>
      <c r="AE462" s="26">
        <f t="shared" si="12"/>
        <v>0.51303648169490457</v>
      </c>
      <c r="AH462" s="13"/>
      <c r="AI462" s="13"/>
      <c r="AJ462" s="28"/>
      <c r="AK462" s="28"/>
      <c r="AL462" s="28"/>
      <c r="AM462" s="28"/>
      <c r="AN462" s="28"/>
      <c r="AO462" s="28"/>
      <c r="AP462" s="28"/>
      <c r="AQ462" s="28"/>
      <c r="AR462" s="28"/>
      <c r="AS462" s="28"/>
      <c r="AT462" s="28"/>
      <c r="AU462" s="28"/>
      <c r="AV462" s="28"/>
      <c r="AW462" s="28"/>
      <c r="AX462" s="28"/>
      <c r="AY462" s="28"/>
      <c r="AZ462" s="28"/>
      <c r="BA462" s="28"/>
      <c r="BB462" s="28"/>
      <c r="BC462" s="28"/>
      <c r="BD462" s="28"/>
      <c r="BE462" s="28"/>
      <c r="BF462" s="28"/>
      <c r="BG462" s="28"/>
      <c r="BH462" s="28"/>
      <c r="BI462" s="28"/>
      <c r="BJ462" s="28"/>
      <c r="BK462" s="28"/>
      <c r="BL462" s="28"/>
      <c r="BM462" s="28"/>
      <c r="BN462" s="28"/>
    </row>
    <row r="463" spans="2:66" x14ac:dyDescent="0.2">
      <c r="B463" s="3"/>
      <c r="C463" s="26"/>
      <c r="Z463" s="28"/>
      <c r="AB463" s="28">
        <v>33649</v>
      </c>
      <c r="AC463" s="26">
        <v>9.1637211159714802</v>
      </c>
      <c r="AD463" s="26">
        <v>3.4740381023533808E-2</v>
      </c>
      <c r="AE463" s="26">
        <f t="shared" si="12"/>
        <v>0.31835116316225165</v>
      </c>
      <c r="AH463" s="13"/>
      <c r="AI463" s="13"/>
      <c r="AJ463" s="28"/>
      <c r="AK463" s="28"/>
      <c r="AL463" s="28"/>
      <c r="AM463" s="28"/>
      <c r="AN463" s="28"/>
      <c r="AO463" s="28"/>
      <c r="AP463" s="28"/>
      <c r="AQ463" s="28"/>
      <c r="AR463" s="28"/>
      <c r="AS463" s="28"/>
      <c r="AT463" s="28"/>
      <c r="AU463" s="28"/>
      <c r="AV463" s="28"/>
      <c r="AW463" s="28"/>
      <c r="AX463" s="28"/>
      <c r="AY463" s="28"/>
      <c r="AZ463" s="28"/>
      <c r="BA463" s="28"/>
      <c r="BB463" s="28"/>
      <c r="BC463" s="28"/>
      <c r="BD463" s="28"/>
      <c r="BE463" s="28"/>
      <c r="BF463" s="28"/>
      <c r="BG463" s="28"/>
      <c r="BH463" s="28"/>
      <c r="BI463" s="28"/>
      <c r="BJ463" s="28"/>
      <c r="BK463" s="28"/>
      <c r="BL463" s="28"/>
      <c r="BM463" s="28"/>
      <c r="BN463" s="28"/>
    </row>
    <row r="464" spans="2:66" x14ac:dyDescent="0.2">
      <c r="B464" s="3"/>
      <c r="C464" s="26"/>
      <c r="Z464" s="28"/>
      <c r="AB464" s="28">
        <v>33678</v>
      </c>
      <c r="AC464" s="26">
        <v>16.431851309229231</v>
      </c>
      <c r="AD464" s="26">
        <v>9.1893911094508784E-2</v>
      </c>
      <c r="AE464" s="26">
        <f t="shared" si="12"/>
        <v>1.5099870833284987</v>
      </c>
      <c r="AH464" s="13"/>
      <c r="AI464" s="13"/>
      <c r="AJ464" s="28"/>
      <c r="AK464" s="28"/>
      <c r="AL464" s="28"/>
      <c r="AM464" s="28"/>
      <c r="AN464" s="28"/>
      <c r="AO464" s="28"/>
      <c r="AP464" s="28"/>
      <c r="AQ464" s="28"/>
      <c r="AR464" s="28"/>
      <c r="AS464" s="28"/>
      <c r="AT464" s="28"/>
      <c r="AU464" s="28"/>
      <c r="AV464" s="28"/>
      <c r="AW464" s="28"/>
      <c r="AX464" s="28"/>
      <c r="AY464" s="28"/>
      <c r="AZ464" s="28"/>
      <c r="BA464" s="28"/>
      <c r="BB464" s="28"/>
      <c r="BC464" s="28"/>
      <c r="BD464" s="28"/>
      <c r="BE464" s="28"/>
      <c r="BF464" s="28"/>
      <c r="BG464" s="28"/>
      <c r="BH464" s="28"/>
      <c r="BI464" s="28"/>
      <c r="BJ464" s="28"/>
      <c r="BK464" s="28"/>
      <c r="BL464" s="28"/>
      <c r="BM464" s="28"/>
      <c r="BN464" s="28"/>
    </row>
    <row r="465" spans="2:66" x14ac:dyDescent="0.2">
      <c r="B465" s="3"/>
      <c r="C465" s="26"/>
      <c r="Z465" s="28"/>
      <c r="AB465" s="28">
        <v>33709</v>
      </c>
      <c r="AC465" s="26">
        <v>13.642819565362133</v>
      </c>
      <c r="AD465" s="26">
        <v>7.1722076951811722E-2</v>
      </c>
      <c r="AE465" s="26">
        <f t="shared" si="12"/>
        <v>0.97849135470658544</v>
      </c>
      <c r="AH465" s="13"/>
      <c r="AI465" s="13"/>
      <c r="AJ465" s="28"/>
      <c r="AK465" s="28"/>
      <c r="AL465" s="28"/>
      <c r="AM465" s="28"/>
      <c r="AN465" s="28"/>
      <c r="AO465" s="28"/>
      <c r="AP465" s="28"/>
      <c r="AQ465" s="28"/>
      <c r="AR465" s="28"/>
      <c r="AS465" s="28"/>
      <c r="AT465" s="28"/>
      <c r="AU465" s="28"/>
      <c r="AV465" s="28"/>
      <c r="AW465" s="28"/>
      <c r="AX465" s="28"/>
      <c r="AY465" s="28"/>
      <c r="AZ465" s="28"/>
      <c r="BA465" s="28"/>
      <c r="BB465" s="28"/>
      <c r="BC465" s="28"/>
      <c r="BD465" s="28"/>
      <c r="BE465" s="28"/>
      <c r="BF465" s="28"/>
      <c r="BG465" s="28"/>
      <c r="BH465" s="28"/>
      <c r="BI465" s="28"/>
      <c r="BJ465" s="28"/>
      <c r="BK465" s="28"/>
      <c r="BL465" s="28"/>
      <c r="BM465" s="28"/>
      <c r="BN465" s="28"/>
    </row>
    <row r="466" spans="2:66" x14ac:dyDescent="0.2">
      <c r="B466" s="3"/>
      <c r="C466" s="26"/>
      <c r="Z466" s="28"/>
      <c r="AB466" s="28">
        <v>33739</v>
      </c>
      <c r="AC466" s="26">
        <v>12.262539881192623</v>
      </c>
      <c r="AD466" s="26">
        <v>8.8905491221516614E-2</v>
      </c>
      <c r="AE466" s="26">
        <f t="shared" si="12"/>
        <v>1.0902071317608681</v>
      </c>
      <c r="AH466" s="13"/>
      <c r="AI466" s="13"/>
      <c r="AJ466" s="28"/>
      <c r="AK466" s="28"/>
      <c r="AL466" s="28"/>
      <c r="AM466" s="28"/>
      <c r="AN466" s="28"/>
      <c r="AO466" s="28"/>
      <c r="AP466" s="28"/>
      <c r="AQ466" s="28"/>
      <c r="AR466" s="28"/>
      <c r="AS466" s="28"/>
      <c r="AT466" s="28"/>
      <c r="AU466" s="28"/>
      <c r="AV466" s="28"/>
      <c r="AW466" s="28"/>
      <c r="AX466" s="28"/>
      <c r="AY466" s="28"/>
      <c r="AZ466" s="28"/>
      <c r="BA466" s="28"/>
      <c r="BB466" s="28"/>
      <c r="BC466" s="28"/>
      <c r="BD466" s="28"/>
      <c r="BE466" s="28"/>
      <c r="BF466" s="28"/>
      <c r="BG466" s="28"/>
      <c r="BH466" s="28"/>
      <c r="BI466" s="28"/>
      <c r="BJ466" s="28"/>
      <c r="BK466" s="28"/>
      <c r="BL466" s="28"/>
      <c r="BM466" s="28"/>
      <c r="BN466" s="28"/>
    </row>
    <row r="467" spans="2:66" x14ac:dyDescent="0.2">
      <c r="B467" s="3"/>
      <c r="C467" s="26"/>
      <c r="Z467" s="28"/>
      <c r="AB467" s="28">
        <v>33770</v>
      </c>
      <c r="AC467" s="26">
        <v>9.9963151324697908</v>
      </c>
      <c r="AD467" s="26">
        <v>9.0773253642136731E-2</v>
      </c>
      <c r="AE467" s="26">
        <f t="shared" si="12"/>
        <v>0.90739804900640997</v>
      </c>
      <c r="AH467" s="13"/>
      <c r="AI467" s="13"/>
      <c r="AJ467" s="28"/>
      <c r="AK467" s="28"/>
      <c r="AL467" s="28"/>
      <c r="AM467" s="28"/>
      <c r="AN467" s="28"/>
      <c r="AO467" s="28"/>
      <c r="AP467" s="28"/>
      <c r="AQ467" s="28"/>
      <c r="AR467" s="28"/>
      <c r="AS467" s="28"/>
      <c r="AT467" s="28"/>
      <c r="AU467" s="28"/>
      <c r="AV467" s="28"/>
      <c r="AW467" s="28"/>
      <c r="AX467" s="28"/>
      <c r="AY467" s="28"/>
      <c r="AZ467" s="28"/>
      <c r="BA467" s="28"/>
      <c r="BB467" s="28"/>
      <c r="BC467" s="28"/>
      <c r="BD467" s="28"/>
      <c r="BE467" s="28"/>
      <c r="BF467" s="28"/>
      <c r="BG467" s="28"/>
      <c r="BH467" s="28"/>
      <c r="BI467" s="28"/>
      <c r="BJ467" s="28"/>
      <c r="BK467" s="28"/>
      <c r="BL467" s="28"/>
      <c r="BM467" s="28"/>
      <c r="BN467" s="28"/>
    </row>
    <row r="468" spans="2:66" x14ac:dyDescent="0.2">
      <c r="B468" s="3"/>
      <c r="C468" s="26"/>
      <c r="Z468" s="28"/>
      <c r="AB468" s="28">
        <v>33800</v>
      </c>
      <c r="AC468" s="26">
        <v>17.524902539644373</v>
      </c>
      <c r="AD468" s="26">
        <v>0.24579753455360479</v>
      </c>
      <c r="AE468" s="26">
        <f t="shared" si="12"/>
        <v>4.3075778375367939</v>
      </c>
      <c r="AH468" s="13"/>
      <c r="AI468" s="13"/>
      <c r="AJ468" s="28"/>
      <c r="AK468" s="28"/>
      <c r="AL468" s="28"/>
      <c r="AM468" s="28"/>
      <c r="AN468" s="28"/>
      <c r="AO468" s="28"/>
      <c r="AP468" s="28"/>
      <c r="AQ468" s="28"/>
      <c r="AR468" s="28"/>
      <c r="AS468" s="28"/>
      <c r="AT468" s="28"/>
      <c r="AU468" s="28"/>
      <c r="AV468" s="28"/>
      <c r="AW468" s="28"/>
      <c r="AX468" s="28"/>
      <c r="AY468" s="28"/>
      <c r="AZ468" s="28"/>
      <c r="BA468" s="28"/>
      <c r="BB468" s="28"/>
      <c r="BC468" s="28"/>
      <c r="BD468" s="28"/>
      <c r="BE468" s="28"/>
      <c r="BF468" s="28"/>
      <c r="BG468" s="28"/>
      <c r="BH468" s="28"/>
      <c r="BI468" s="28"/>
      <c r="BJ468" s="28"/>
      <c r="BK468" s="28"/>
      <c r="BL468" s="28"/>
      <c r="BM468" s="28"/>
      <c r="BN468" s="28"/>
    </row>
    <row r="469" spans="2:66" x14ac:dyDescent="0.2">
      <c r="B469" s="3"/>
      <c r="C469" s="26"/>
      <c r="Z469" s="28"/>
      <c r="AB469" s="28">
        <v>33831</v>
      </c>
      <c r="AC469" s="26">
        <v>8.1517208279913476</v>
      </c>
      <c r="AD469" s="26">
        <v>7.7325364213672018E-2</v>
      </c>
      <c r="AE469" s="26">
        <f t="shared" si="12"/>
        <v>0.63033478199260695</v>
      </c>
      <c r="AH469" s="13"/>
      <c r="AI469" s="13"/>
      <c r="AJ469" s="28"/>
      <c r="AK469" s="28"/>
      <c r="AL469" s="28"/>
      <c r="AM469" s="28"/>
      <c r="AN469" s="28"/>
      <c r="AO469" s="28"/>
      <c r="AP469" s="28"/>
      <c r="AQ469" s="28"/>
      <c r="AR469" s="28"/>
      <c r="AS469" s="28"/>
      <c r="AT469" s="28"/>
      <c r="AU469" s="28"/>
      <c r="AV469" s="28"/>
      <c r="AW469" s="28"/>
      <c r="AX469" s="28"/>
      <c r="AY469" s="28"/>
      <c r="AZ469" s="28"/>
      <c r="BA469" s="28"/>
      <c r="BB469" s="28"/>
      <c r="BC469" s="28"/>
      <c r="BD469" s="28"/>
      <c r="BE469" s="28"/>
      <c r="BF469" s="28"/>
      <c r="BG469" s="28"/>
      <c r="BH469" s="28"/>
      <c r="BI469" s="28"/>
      <c r="BJ469" s="28"/>
      <c r="BK469" s="28"/>
      <c r="BL469" s="28"/>
      <c r="BM469" s="28"/>
      <c r="BN469" s="28"/>
    </row>
    <row r="470" spans="2:66" x14ac:dyDescent="0.2">
      <c r="B470" s="3"/>
      <c r="C470" s="26"/>
      <c r="Z470" s="28"/>
      <c r="AB470" s="28">
        <v>33862</v>
      </c>
      <c r="AC470" s="26">
        <v>6.6814537708867672</v>
      </c>
      <c r="AD470" s="26">
        <v>9.7497198356369066E-2</v>
      </c>
      <c r="AE470" s="26">
        <f t="shared" si="12"/>
        <v>0.65142302360905724</v>
      </c>
      <c r="AH470" s="13"/>
      <c r="AI470" s="13"/>
      <c r="AJ470" s="28"/>
      <c r="AK470" s="28"/>
      <c r="AL470" s="28"/>
      <c r="AM470" s="28"/>
      <c r="AN470" s="28"/>
      <c r="AO470" s="28"/>
      <c r="AP470" s="28"/>
      <c r="AQ470" s="28"/>
      <c r="AR470" s="28"/>
      <c r="AS470" s="28"/>
      <c r="AT470" s="28"/>
      <c r="AU470" s="28"/>
      <c r="AV470" s="28"/>
      <c r="AW470" s="28"/>
      <c r="AX470" s="28"/>
      <c r="AY470" s="28"/>
      <c r="AZ470" s="28"/>
      <c r="BA470" s="28"/>
      <c r="BB470" s="28"/>
      <c r="BC470" s="28"/>
      <c r="BD470" s="28"/>
      <c r="BE470" s="28"/>
      <c r="BF470" s="28"/>
      <c r="BG470" s="28"/>
      <c r="BH470" s="28"/>
      <c r="BI470" s="28"/>
      <c r="BJ470" s="28"/>
      <c r="BK470" s="28"/>
      <c r="BL470" s="28"/>
      <c r="BM470" s="28"/>
      <c r="BN470" s="28"/>
    </row>
    <row r="471" spans="2:66" x14ac:dyDescent="0.2">
      <c r="B471" s="3"/>
      <c r="C471" s="26"/>
      <c r="Z471" s="28"/>
      <c r="AB471" s="28">
        <v>33892</v>
      </c>
      <c r="AC471" s="26">
        <v>5.9163183058991686</v>
      </c>
      <c r="AD471" s="26">
        <v>6.3503922301083301E-2</v>
      </c>
      <c r="AE471" s="26">
        <f t="shared" si="12"/>
        <v>0.37570941800629759</v>
      </c>
      <c r="AH471" s="13"/>
      <c r="AI471" s="13"/>
      <c r="AJ471" s="28"/>
      <c r="AK471" s="28"/>
      <c r="AL471" s="28"/>
      <c r="AM471" s="28"/>
      <c r="AN471" s="28"/>
      <c r="AO471" s="28"/>
      <c r="AP471" s="28"/>
      <c r="AQ471" s="28"/>
      <c r="AR471" s="28"/>
      <c r="AS471" s="28"/>
      <c r="AT471" s="28"/>
      <c r="AU471" s="28"/>
      <c r="AV471" s="28"/>
      <c r="AW471" s="28"/>
      <c r="AX471" s="28"/>
      <c r="AY471" s="28"/>
      <c r="AZ471" s="28"/>
      <c r="BA471" s="28"/>
      <c r="BB471" s="28"/>
      <c r="BC471" s="28"/>
      <c r="BD471" s="28"/>
      <c r="BE471" s="28"/>
      <c r="BF471" s="28"/>
      <c r="BG471" s="28"/>
      <c r="BH471" s="28"/>
      <c r="BI471" s="28"/>
      <c r="BJ471" s="28"/>
      <c r="BK471" s="28"/>
      <c r="BL471" s="28"/>
      <c r="BM471" s="28"/>
      <c r="BN471" s="28"/>
    </row>
    <row r="472" spans="2:66" x14ac:dyDescent="0.2">
      <c r="B472" s="3"/>
      <c r="C472" s="26"/>
      <c r="Z472" s="28"/>
      <c r="AB472" s="28">
        <v>33923</v>
      </c>
      <c r="AC472" s="26">
        <v>8.1149322106866215</v>
      </c>
      <c r="AD472" s="26">
        <v>5.3791557713858795E-2</v>
      </c>
      <c r="AE472" s="26">
        <f t="shared" si="12"/>
        <v>0.43651484435520116</v>
      </c>
      <c r="AH472" s="13"/>
      <c r="AI472" s="13"/>
      <c r="AJ472" s="28"/>
      <c r="AK472" s="28"/>
      <c r="AL472" s="28"/>
      <c r="AM472" s="28"/>
      <c r="AN472" s="28"/>
      <c r="AO472" s="28"/>
      <c r="AP472" s="28"/>
      <c r="AQ472" s="28"/>
      <c r="AR472" s="28"/>
      <c r="AS472" s="28"/>
      <c r="AT472" s="28"/>
      <c r="AU472" s="28"/>
      <c r="AV472" s="28"/>
      <c r="AW472" s="28"/>
      <c r="AX472" s="28"/>
      <c r="AY472" s="28"/>
      <c r="AZ472" s="28"/>
      <c r="BA472" s="28"/>
      <c r="BB472" s="28"/>
      <c r="BC472" s="28"/>
      <c r="BD472" s="28"/>
      <c r="BE472" s="28"/>
      <c r="BF472" s="28"/>
      <c r="BG472" s="28"/>
      <c r="BH472" s="28"/>
      <c r="BI472" s="28"/>
      <c r="BJ472" s="28"/>
      <c r="BK472" s="28"/>
      <c r="BL472" s="28"/>
      <c r="BM472" s="28"/>
      <c r="BN472" s="28"/>
    </row>
    <row r="473" spans="2:66" x14ac:dyDescent="0.2">
      <c r="B473" s="3"/>
      <c r="C473" s="26"/>
      <c r="Z473" s="28"/>
      <c r="AB473" s="28">
        <v>33953</v>
      </c>
      <c r="AC473" s="26">
        <v>7.3315712135136337</v>
      </c>
      <c r="AD473" s="26">
        <v>3.2499066118789693E-2</v>
      </c>
      <c r="AE473" s="26">
        <f t="shared" si="12"/>
        <v>0.23826921762259476</v>
      </c>
      <c r="AH473" s="13"/>
      <c r="AI473" s="13"/>
      <c r="AJ473" s="28"/>
      <c r="AK473" s="28"/>
      <c r="AL473" s="28"/>
      <c r="AM473" s="28"/>
      <c r="AN473" s="28"/>
      <c r="AO473" s="28"/>
      <c r="AP473" s="28"/>
      <c r="AQ473" s="28"/>
      <c r="AR473" s="28"/>
      <c r="AS473" s="28"/>
      <c r="AT473" s="28"/>
      <c r="AU473" s="28"/>
      <c r="AV473" s="28"/>
      <c r="AW473" s="28"/>
      <c r="AX473" s="28"/>
      <c r="AY473" s="28"/>
      <c r="AZ473" s="28"/>
      <c r="BA473" s="28"/>
      <c r="BB473" s="28"/>
      <c r="BC473" s="28"/>
      <c r="BD473" s="28"/>
      <c r="BE473" s="28"/>
      <c r="BF473" s="28"/>
      <c r="BG473" s="28"/>
      <c r="BH473" s="28"/>
      <c r="BI473" s="28"/>
      <c r="BJ473" s="28"/>
      <c r="BK473" s="28"/>
      <c r="BL473" s="28"/>
      <c r="BM473" s="28"/>
      <c r="BN473" s="28"/>
    </row>
    <row r="474" spans="2:66" x14ac:dyDescent="0.2">
      <c r="B474" s="3"/>
      <c r="C474" s="26"/>
      <c r="Z474" s="28"/>
      <c r="AB474" s="28">
        <v>33984</v>
      </c>
      <c r="AC474" s="26">
        <v>8.0613884520337944</v>
      </c>
      <c r="AD474" s="26">
        <v>3.3500000000000002E-2</v>
      </c>
      <c r="AE474" s="26">
        <f t="shared" si="12"/>
        <v>0.27005651314313212</v>
      </c>
      <c r="AH474" s="13"/>
      <c r="AI474" s="13"/>
      <c r="AJ474" s="28"/>
      <c r="AK474" s="28"/>
      <c r="AL474" s="28"/>
      <c r="AM474" s="28"/>
      <c r="AN474" s="28"/>
      <c r="AO474" s="28"/>
      <c r="AP474" s="28"/>
      <c r="AQ474" s="28"/>
      <c r="AR474" s="28"/>
      <c r="AS474" s="28"/>
      <c r="AT474" s="28"/>
      <c r="AU474" s="28"/>
      <c r="AV474" s="28"/>
      <c r="AW474" s="28"/>
      <c r="AX474" s="28"/>
      <c r="AY474" s="28"/>
      <c r="AZ474" s="28"/>
      <c r="BA474" s="28"/>
      <c r="BB474" s="28"/>
      <c r="BC474" s="28"/>
      <c r="BD474" s="28"/>
      <c r="BE474" s="28"/>
      <c r="BF474" s="28"/>
      <c r="BG474" s="28"/>
      <c r="BH474" s="28"/>
      <c r="BI474" s="28"/>
      <c r="BJ474" s="28"/>
      <c r="BK474" s="28"/>
      <c r="BL474" s="28"/>
      <c r="BM474" s="28"/>
      <c r="BN474" s="28"/>
    </row>
    <row r="475" spans="2:66" x14ac:dyDescent="0.2">
      <c r="B475" s="3"/>
      <c r="C475" s="26"/>
      <c r="Z475" s="28"/>
      <c r="AB475" s="28">
        <v>34015</v>
      </c>
      <c r="AC475" s="26">
        <v>15.19504972909872</v>
      </c>
      <c r="AD475" s="26">
        <v>1.55E-2</v>
      </c>
      <c r="AE475" s="26">
        <f t="shared" si="12"/>
        <v>0.23552327080103017</v>
      </c>
      <c r="AH475" s="13"/>
      <c r="AI475" s="13"/>
      <c r="AJ475" s="28"/>
      <c r="AK475" s="28"/>
      <c r="AL475" s="28"/>
      <c r="AM475" s="28"/>
      <c r="AN475" s="28"/>
      <c r="AO475" s="28"/>
      <c r="AP475" s="28"/>
      <c r="AQ475" s="28"/>
      <c r="AR475" s="28"/>
      <c r="AS475" s="28"/>
      <c r="AT475" s="28"/>
      <c r="AU475" s="28"/>
      <c r="AV475" s="28"/>
      <c r="AW475" s="28"/>
      <c r="AX475" s="28"/>
      <c r="AY475" s="28"/>
      <c r="AZ475" s="28"/>
      <c r="BA475" s="28"/>
      <c r="BB475" s="28"/>
      <c r="BC475" s="28"/>
      <c r="BD475" s="28"/>
      <c r="BE475" s="28"/>
      <c r="BF475" s="28"/>
      <c r="BG475" s="28"/>
      <c r="BH475" s="28"/>
      <c r="BI475" s="28"/>
      <c r="BJ475" s="28"/>
      <c r="BK475" s="28"/>
      <c r="BL475" s="28"/>
      <c r="BM475" s="28"/>
      <c r="BN475" s="28"/>
    </row>
    <row r="476" spans="2:66" x14ac:dyDescent="0.2">
      <c r="B476" s="3"/>
      <c r="C476" s="26"/>
      <c r="Z476" s="28"/>
      <c r="AB476" s="28">
        <v>34043</v>
      </c>
      <c r="AC476" s="26">
        <v>13.498307709544353</v>
      </c>
      <c r="AD476" s="26">
        <v>4.7500000000000001E-2</v>
      </c>
      <c r="AE476" s="26">
        <f t="shared" si="12"/>
        <v>0.64116961620335677</v>
      </c>
      <c r="AH476" s="13"/>
      <c r="AI476" s="13"/>
      <c r="AJ476" s="28"/>
      <c r="AK476" s="28"/>
      <c r="AL476" s="28"/>
      <c r="AM476" s="28"/>
      <c r="AN476" s="28"/>
      <c r="AO476" s="28"/>
      <c r="AP476" s="28"/>
      <c r="AQ476" s="28"/>
      <c r="AR476" s="28"/>
      <c r="AS476" s="28"/>
      <c r="AT476" s="28"/>
      <c r="AU476" s="28"/>
      <c r="AV476" s="28"/>
      <c r="AW476" s="28"/>
      <c r="AX476" s="28"/>
      <c r="AY476" s="28"/>
      <c r="AZ476" s="28"/>
      <c r="BA476" s="28"/>
      <c r="BB476" s="28"/>
      <c r="BC476" s="28"/>
      <c r="BD476" s="28"/>
      <c r="BE476" s="28"/>
      <c r="BF476" s="28"/>
      <c r="BG476" s="28"/>
      <c r="BH476" s="28"/>
      <c r="BI476" s="28"/>
      <c r="BJ476" s="28"/>
      <c r="BK476" s="28"/>
      <c r="BL476" s="28"/>
      <c r="BM476" s="28"/>
      <c r="BN476" s="28"/>
    </row>
    <row r="477" spans="2:66" x14ac:dyDescent="0.2">
      <c r="B477" s="3"/>
      <c r="C477" s="26"/>
      <c r="Z477" s="28"/>
      <c r="AB477" s="28">
        <v>34074</v>
      </c>
      <c r="AC477" s="26">
        <v>13.642819565362133</v>
      </c>
      <c r="AD477" s="26">
        <v>6.0750000000000005E-2</v>
      </c>
      <c r="AE477" s="26">
        <f t="shared" si="12"/>
        <v>0.82880128859574964</v>
      </c>
      <c r="AH477" s="13"/>
      <c r="AI477" s="13"/>
      <c r="AJ477" s="28"/>
      <c r="AK477" s="28"/>
      <c r="AL477" s="28"/>
      <c r="AM477" s="28"/>
      <c r="AN477" s="28"/>
      <c r="AO477" s="28"/>
      <c r="AP477" s="28"/>
      <c r="AQ477" s="28"/>
      <c r="AR477" s="28"/>
      <c r="AS477" s="28"/>
      <c r="AT477" s="28"/>
      <c r="AU477" s="28"/>
      <c r="AV477" s="28"/>
      <c r="AW477" s="28"/>
      <c r="AX477" s="28"/>
      <c r="AY477" s="28"/>
      <c r="AZ477" s="28"/>
      <c r="BA477" s="28"/>
      <c r="BB477" s="28"/>
      <c r="BC477" s="28"/>
      <c r="BD477" s="28"/>
      <c r="BE477" s="28"/>
      <c r="BF477" s="28"/>
      <c r="BG477" s="28"/>
      <c r="BH477" s="28"/>
      <c r="BI477" s="28"/>
      <c r="BJ477" s="28"/>
      <c r="BK477" s="28"/>
      <c r="BL477" s="28"/>
      <c r="BM477" s="28"/>
      <c r="BN477" s="28"/>
    </row>
    <row r="478" spans="2:66" x14ac:dyDescent="0.2">
      <c r="B478" s="3"/>
      <c r="C478" s="26"/>
      <c r="Z478" s="28"/>
      <c r="AB478" s="28">
        <v>34104</v>
      </c>
      <c r="AC478" s="26">
        <v>17.894587778263162</v>
      </c>
      <c r="AD478" s="26">
        <v>0.124</v>
      </c>
      <c r="AE478" s="26">
        <f t="shared" si="12"/>
        <v>2.2189288845046322</v>
      </c>
      <c r="AH478" s="13"/>
      <c r="AI478" s="13"/>
      <c r="AJ478" s="28"/>
      <c r="AK478" s="28"/>
      <c r="AL478" s="28"/>
      <c r="AM478" s="28"/>
      <c r="AN478" s="28"/>
      <c r="AO478" s="28"/>
      <c r="AP478" s="28"/>
      <c r="AQ478" s="28"/>
      <c r="AR478" s="28"/>
      <c r="AS478" s="28"/>
      <c r="AT478" s="28"/>
      <c r="AU478" s="28"/>
      <c r="AV478" s="28"/>
      <c r="AW478" s="28"/>
      <c r="AX478" s="28"/>
      <c r="AY478" s="28"/>
      <c r="AZ478" s="28"/>
      <c r="BA478" s="28"/>
      <c r="BB478" s="28"/>
      <c r="BC478" s="28"/>
      <c r="BD478" s="28"/>
      <c r="BE478" s="28"/>
      <c r="BF478" s="28"/>
      <c r="BG478" s="28"/>
      <c r="BH478" s="28"/>
      <c r="BI478" s="28"/>
      <c r="BJ478" s="28"/>
      <c r="BK478" s="28"/>
      <c r="BL478" s="28"/>
      <c r="BM478" s="28"/>
      <c r="BN478" s="28"/>
    </row>
    <row r="479" spans="2:66" x14ac:dyDescent="0.2">
      <c r="B479" s="3"/>
      <c r="C479" s="26"/>
      <c r="Z479" s="28"/>
      <c r="AB479" s="28">
        <v>34135</v>
      </c>
      <c r="AC479" s="26">
        <v>17.190644972595955</v>
      </c>
      <c r="AD479" s="26">
        <v>0.14574999999999999</v>
      </c>
      <c r="AE479" s="26">
        <f t="shared" si="12"/>
        <v>2.5055365047558604</v>
      </c>
      <c r="AH479" s="13"/>
      <c r="AI479" s="13"/>
      <c r="AJ479" s="28"/>
      <c r="AK479" s="28"/>
      <c r="AL479" s="28"/>
      <c r="AM479" s="28"/>
      <c r="AN479" s="28"/>
      <c r="AO479" s="28"/>
      <c r="AP479" s="28"/>
      <c r="AQ479" s="28"/>
      <c r="AR479" s="28"/>
      <c r="AS479" s="28"/>
      <c r="AT479" s="28"/>
      <c r="AU479" s="28"/>
      <c r="AV479" s="28"/>
      <c r="AW479" s="28"/>
      <c r="AX479" s="28"/>
      <c r="AY479" s="28"/>
      <c r="AZ479" s="28"/>
      <c r="BA479" s="28"/>
      <c r="BB479" s="28"/>
      <c r="BC479" s="28"/>
      <c r="BD479" s="28"/>
      <c r="BE479" s="28"/>
      <c r="BF479" s="28"/>
      <c r="BG479" s="28"/>
      <c r="BH479" s="28"/>
      <c r="BI479" s="28"/>
      <c r="BJ479" s="28"/>
      <c r="BK479" s="28"/>
      <c r="BL479" s="28"/>
      <c r="BM479" s="28"/>
      <c r="BN479" s="28"/>
    </row>
    <row r="480" spans="2:66" x14ac:dyDescent="0.2">
      <c r="B480" s="3"/>
      <c r="C480" s="26"/>
      <c r="Z480" s="28"/>
      <c r="AB480" s="28">
        <v>34165</v>
      </c>
      <c r="AC480" s="26">
        <v>10.929527157975386</v>
      </c>
      <c r="AD480" s="26">
        <v>0.3125</v>
      </c>
      <c r="AE480" s="26">
        <f t="shared" si="12"/>
        <v>3.4154772368673081</v>
      </c>
      <c r="AH480" s="13"/>
      <c r="AI480" s="13"/>
      <c r="AJ480" s="28"/>
      <c r="AK480" s="28"/>
      <c r="AL480" s="28"/>
      <c r="AM480" s="28"/>
      <c r="AN480" s="28"/>
      <c r="AO480" s="28"/>
      <c r="AP480" s="28"/>
      <c r="AQ480" s="28"/>
      <c r="AR480" s="28"/>
      <c r="AS480" s="28"/>
      <c r="AT480" s="28"/>
      <c r="AU480" s="28"/>
      <c r="AV480" s="28"/>
      <c r="AW480" s="28"/>
      <c r="AX480" s="28"/>
      <c r="AY480" s="28"/>
      <c r="AZ480" s="28"/>
      <c r="BA480" s="28"/>
      <c r="BB480" s="28"/>
      <c r="BC480" s="28"/>
      <c r="BD480" s="28"/>
      <c r="BE480" s="28"/>
      <c r="BF480" s="28"/>
      <c r="BG480" s="28"/>
      <c r="BH480" s="28"/>
      <c r="BI480" s="28"/>
      <c r="BJ480" s="28"/>
      <c r="BK480" s="28"/>
      <c r="BL480" s="28"/>
      <c r="BM480" s="28"/>
      <c r="BN480" s="28"/>
    </row>
    <row r="481" spans="2:66" x14ac:dyDescent="0.2">
      <c r="B481" s="3"/>
      <c r="C481" s="26"/>
      <c r="Z481" s="28"/>
      <c r="AB481" s="28">
        <v>34196</v>
      </c>
      <c r="AC481" s="26">
        <v>8.752082807051595</v>
      </c>
      <c r="AD481" s="26">
        <v>0.10800000000000001</v>
      </c>
      <c r="AE481" s="26">
        <f t="shared" si="12"/>
        <v>0.94522494316157235</v>
      </c>
      <c r="AH481" s="13"/>
      <c r="AI481" s="13"/>
      <c r="AJ481" s="28"/>
      <c r="AK481" s="28"/>
      <c r="AL481" s="28"/>
      <c r="AM481" s="28"/>
      <c r="AN481" s="28"/>
      <c r="AO481" s="28"/>
      <c r="AP481" s="28"/>
      <c r="AQ481" s="28"/>
      <c r="AR481" s="28"/>
      <c r="AS481" s="28"/>
      <c r="AT481" s="28"/>
      <c r="AU481" s="28"/>
      <c r="AV481" s="28"/>
      <c r="AW481" s="28"/>
      <c r="AX481" s="28"/>
      <c r="AY481" s="28"/>
      <c r="AZ481" s="28"/>
      <c r="BA481" s="28"/>
      <c r="BB481" s="28"/>
      <c r="BC481" s="28"/>
      <c r="BD481" s="28"/>
      <c r="BE481" s="28"/>
      <c r="BF481" s="28"/>
      <c r="BG481" s="28"/>
      <c r="BH481" s="28"/>
      <c r="BI481" s="28"/>
      <c r="BJ481" s="28"/>
      <c r="BK481" s="28"/>
      <c r="BL481" s="28"/>
      <c r="BM481" s="28"/>
      <c r="BN481" s="28"/>
    </row>
    <row r="482" spans="2:66" x14ac:dyDescent="0.2">
      <c r="B482" s="3"/>
      <c r="C482" s="26"/>
      <c r="Z482" s="28"/>
      <c r="AB482" s="28">
        <v>34227</v>
      </c>
      <c r="AC482" s="26">
        <v>11.607891555881022</v>
      </c>
      <c r="AD482" s="26">
        <v>0.09</v>
      </c>
      <c r="AE482" s="26">
        <f t="shared" si="12"/>
        <v>1.0447102400292918</v>
      </c>
      <c r="AH482" s="13"/>
      <c r="AI482" s="13"/>
      <c r="AJ482" s="28"/>
      <c r="AK482" s="28"/>
      <c r="AL482" s="28"/>
      <c r="AM482" s="28"/>
      <c r="AN482" s="28"/>
      <c r="AO482" s="28"/>
      <c r="AP482" s="28"/>
      <c r="AQ482" s="28"/>
      <c r="AR482" s="28"/>
      <c r="AS482" s="28"/>
      <c r="AT482" s="28"/>
      <c r="AU482" s="28"/>
      <c r="AV482" s="28"/>
      <c r="AW482" s="28"/>
      <c r="AX482" s="28"/>
      <c r="AY482" s="28"/>
      <c r="AZ482" s="28"/>
      <c r="BA482" s="28"/>
      <c r="BB482" s="28"/>
      <c r="BC482" s="28"/>
      <c r="BD482" s="28"/>
      <c r="BE482" s="28"/>
      <c r="BF482" s="28"/>
      <c r="BG482" s="28"/>
      <c r="BH482" s="28"/>
      <c r="BI482" s="28"/>
      <c r="BJ482" s="28"/>
      <c r="BK482" s="28"/>
      <c r="BL482" s="28"/>
      <c r="BM482" s="28"/>
      <c r="BN482" s="28"/>
    </row>
    <row r="483" spans="2:66" x14ac:dyDescent="0.2">
      <c r="B483" s="3"/>
      <c r="C483" s="26"/>
      <c r="Z483" s="28"/>
      <c r="AB483" s="28">
        <v>34257</v>
      </c>
      <c r="AC483" s="26">
        <v>8.4233717721573704</v>
      </c>
      <c r="AD483" s="26">
        <v>3.875E-2</v>
      </c>
      <c r="AE483" s="26">
        <f t="shared" si="12"/>
        <v>0.32640565617109812</v>
      </c>
      <c r="AH483" s="13"/>
      <c r="AI483" s="13"/>
      <c r="AJ483" s="28"/>
      <c r="AK483" s="28"/>
      <c r="AL483" s="28"/>
      <c r="AM483" s="28"/>
      <c r="AN483" s="28"/>
      <c r="AO483" s="28"/>
      <c r="AP483" s="28"/>
      <c r="AQ483" s="28"/>
      <c r="AR483" s="28"/>
      <c r="AS483" s="28"/>
      <c r="AT483" s="28"/>
      <c r="AU483" s="28"/>
      <c r="AV483" s="28"/>
      <c r="AW483" s="28"/>
      <c r="AX483" s="28"/>
      <c r="AY483" s="28"/>
      <c r="AZ483" s="28"/>
      <c r="BA483" s="28"/>
      <c r="BB483" s="28"/>
      <c r="BC483" s="28"/>
      <c r="BD483" s="28"/>
      <c r="BE483" s="28"/>
      <c r="BF483" s="28"/>
      <c r="BG483" s="28"/>
      <c r="BH483" s="28"/>
      <c r="BI483" s="28"/>
      <c r="BJ483" s="28"/>
      <c r="BK483" s="28"/>
      <c r="BL483" s="28"/>
      <c r="BM483" s="28"/>
      <c r="BN483" s="28"/>
    </row>
    <row r="484" spans="2:66" x14ac:dyDescent="0.2">
      <c r="B484" s="3"/>
      <c r="C484" s="26"/>
      <c r="Z484" s="28"/>
      <c r="AB484" s="28">
        <v>34288</v>
      </c>
      <c r="AC484" s="26">
        <v>13.04236030392442</v>
      </c>
      <c r="AD484" s="26">
        <v>1.3500000000000002E-2</v>
      </c>
      <c r="AE484" s="26">
        <f t="shared" si="12"/>
        <v>0.1760718641029797</v>
      </c>
      <c r="AH484" s="13"/>
      <c r="AI484" s="13"/>
      <c r="AJ484" s="28"/>
      <c r="AK484" s="28"/>
      <c r="AL484" s="28"/>
      <c r="AM484" s="28"/>
      <c r="AN484" s="28"/>
      <c r="AO484" s="28"/>
      <c r="AP484" s="28"/>
      <c r="AQ484" s="28"/>
      <c r="AR484" s="28"/>
      <c r="AS484" s="28"/>
      <c r="AT484" s="28"/>
      <c r="AU484" s="28"/>
      <c r="AV484" s="28"/>
      <c r="AW484" s="28"/>
      <c r="AX484" s="28"/>
      <c r="AY484" s="28"/>
      <c r="AZ484" s="28"/>
      <c r="BA484" s="28"/>
      <c r="BB484" s="28"/>
      <c r="BC484" s="28"/>
      <c r="BD484" s="28"/>
      <c r="BE484" s="28"/>
      <c r="BF484" s="28"/>
      <c r="BG484" s="28"/>
      <c r="BH484" s="28"/>
      <c r="BI484" s="28"/>
      <c r="BJ484" s="28"/>
      <c r="BK484" s="28"/>
      <c r="BL484" s="28"/>
      <c r="BM484" s="28"/>
      <c r="BN484" s="28"/>
    </row>
    <row r="485" spans="2:66" x14ac:dyDescent="0.2">
      <c r="B485" s="3"/>
      <c r="C485" s="26"/>
      <c r="Z485" s="28"/>
      <c r="AB485" s="28">
        <v>34318</v>
      </c>
      <c r="AC485" s="26">
        <v>8.0577973844231092</v>
      </c>
      <c r="AD485" s="26">
        <v>1.0249999999999999E-2</v>
      </c>
      <c r="AE485" s="26">
        <f t="shared" si="12"/>
        <v>8.2592423190336856E-2</v>
      </c>
      <c r="AH485" s="13"/>
      <c r="AI485" s="13"/>
      <c r="AJ485" s="28"/>
      <c r="AK485" s="28"/>
      <c r="AL485" s="28"/>
      <c r="AM485" s="28"/>
      <c r="AN485" s="28"/>
      <c r="AO485" s="28"/>
      <c r="AP485" s="28"/>
      <c r="AQ485" s="28"/>
      <c r="AR485" s="28"/>
      <c r="AS485" s="28"/>
      <c r="AT485" s="28"/>
      <c r="AU485" s="28"/>
      <c r="AV485" s="28"/>
      <c r="AW485" s="28"/>
      <c r="AX485" s="28"/>
      <c r="AY485" s="28"/>
      <c r="AZ485" s="28"/>
      <c r="BA485" s="28"/>
      <c r="BB485" s="28"/>
      <c r="BC485" s="28"/>
      <c r="BD485" s="28"/>
      <c r="BE485" s="28"/>
      <c r="BF485" s="28"/>
      <c r="BG485" s="28"/>
      <c r="BH485" s="28"/>
      <c r="BI485" s="28"/>
      <c r="BJ485" s="28"/>
      <c r="BK485" s="28"/>
      <c r="BL485" s="28"/>
      <c r="BM485" s="28"/>
      <c r="BN485" s="28"/>
    </row>
    <row r="486" spans="2:66" x14ac:dyDescent="0.2">
      <c r="B486" s="3"/>
      <c r="C486" s="26"/>
      <c r="Z486" s="28"/>
      <c r="AB486" s="28">
        <v>34349</v>
      </c>
      <c r="AC486" s="26">
        <v>9.952164213748258</v>
      </c>
      <c r="AD486" s="26">
        <v>1.9946808510638299E-2</v>
      </c>
      <c r="AE486" s="26">
        <f t="shared" si="12"/>
        <v>0.19851391383806366</v>
      </c>
      <c r="AH486" s="13"/>
      <c r="AI486" s="13"/>
      <c r="AJ486" s="28"/>
      <c r="AK486" s="28"/>
      <c r="AL486" s="28"/>
      <c r="AM486" s="28"/>
      <c r="AN486" s="28"/>
      <c r="AO486" s="28"/>
      <c r="AP486" s="28"/>
      <c r="AQ486" s="28"/>
      <c r="AR486" s="28"/>
      <c r="AS486" s="28"/>
      <c r="AT486" s="28"/>
      <c r="AU486" s="28"/>
      <c r="AV486" s="28"/>
      <c r="AW486" s="28"/>
      <c r="AX486" s="28"/>
      <c r="AY486" s="28"/>
      <c r="AZ486" s="28"/>
      <c r="BA486" s="28"/>
      <c r="BB486" s="28"/>
      <c r="BC486" s="28"/>
      <c r="BD486" s="28"/>
      <c r="BE486" s="28"/>
      <c r="BF486" s="28"/>
      <c r="BG486" s="28"/>
      <c r="BH486" s="28"/>
      <c r="BI486" s="28"/>
      <c r="BJ486" s="28"/>
      <c r="BK486" s="28"/>
      <c r="BL486" s="28"/>
      <c r="BM486" s="28"/>
      <c r="BN486" s="28"/>
    </row>
    <row r="487" spans="2:66" x14ac:dyDescent="0.2">
      <c r="B487" s="3"/>
      <c r="C487" s="26"/>
      <c r="Z487" s="28"/>
      <c r="AB487" s="28">
        <v>34380</v>
      </c>
      <c r="AC487" s="26">
        <v>21.201611932644493</v>
      </c>
      <c r="AD487" s="26">
        <v>1.8173758865248225E-2</v>
      </c>
      <c r="AE487" s="26">
        <f t="shared" si="12"/>
        <v>0.38531298281845039</v>
      </c>
      <c r="AH487" s="13"/>
      <c r="AI487" s="13"/>
      <c r="AJ487" s="28"/>
      <c r="AK487" s="28"/>
      <c r="AL487" s="28"/>
      <c r="AM487" s="28"/>
      <c r="AN487" s="28"/>
      <c r="AO487" s="28"/>
      <c r="AP487" s="28"/>
      <c r="AQ487" s="28"/>
      <c r="AR487" s="28"/>
      <c r="AS487" s="28"/>
      <c r="AT487" s="28"/>
      <c r="AU487" s="28"/>
      <c r="AV487" s="28"/>
      <c r="AW487" s="28"/>
      <c r="AX487" s="28"/>
      <c r="AY487" s="28"/>
      <c r="AZ487" s="28"/>
      <c r="BA487" s="28"/>
      <c r="BB487" s="28"/>
      <c r="BC487" s="28"/>
      <c r="BD487" s="28"/>
      <c r="BE487" s="28"/>
      <c r="BF487" s="28"/>
      <c r="BG487" s="28"/>
      <c r="BH487" s="28"/>
      <c r="BI487" s="28"/>
      <c r="BJ487" s="28"/>
      <c r="BK487" s="28"/>
      <c r="BL487" s="28"/>
      <c r="BM487" s="28"/>
      <c r="BN487" s="28"/>
    </row>
    <row r="488" spans="2:66" x14ac:dyDescent="0.2">
      <c r="B488" s="3"/>
      <c r="C488" s="26"/>
      <c r="Z488" s="28"/>
      <c r="AB488" s="28">
        <v>34408</v>
      </c>
      <c r="AC488" s="26">
        <v>14.232814794215972</v>
      </c>
      <c r="AD488" s="26">
        <v>2.6595744680851063E-3</v>
      </c>
      <c r="AE488" s="26">
        <f t="shared" si="12"/>
        <v>3.7853230835680776E-2</v>
      </c>
      <c r="AH488" s="13"/>
      <c r="AI488" s="13"/>
      <c r="AJ488" s="28"/>
      <c r="AK488" s="28"/>
      <c r="AL488" s="28"/>
      <c r="AM488" s="28"/>
      <c r="AN488" s="28"/>
      <c r="AO488" s="28"/>
      <c r="AP488" s="28"/>
      <c r="AQ488" s="28"/>
      <c r="AR488" s="28"/>
      <c r="AS488" s="28"/>
      <c r="AT488" s="28"/>
      <c r="AU488" s="28"/>
      <c r="AV488" s="28"/>
      <c r="AW488" s="28"/>
      <c r="AX488" s="28"/>
      <c r="AY488" s="28"/>
      <c r="AZ488" s="28"/>
      <c r="BA488" s="28"/>
      <c r="BB488" s="28"/>
      <c r="BC488" s="28"/>
      <c r="BD488" s="28"/>
      <c r="BE488" s="28"/>
      <c r="BF488" s="28"/>
      <c r="BG488" s="28"/>
      <c r="BH488" s="28"/>
      <c r="BI488" s="28"/>
      <c r="BJ488" s="28"/>
      <c r="BK488" s="28"/>
      <c r="BL488" s="28"/>
      <c r="BM488" s="28"/>
      <c r="BN488" s="28"/>
    </row>
    <row r="489" spans="2:66" x14ac:dyDescent="0.2">
      <c r="B489" s="3"/>
      <c r="C489" s="26"/>
      <c r="Z489" s="28"/>
      <c r="AB489" s="28">
        <v>34439</v>
      </c>
      <c r="AC489" s="26">
        <v>11.235263171474694</v>
      </c>
      <c r="AD489" s="26">
        <v>7.9343971631205684E-2</v>
      </c>
      <c r="AE489" s="26">
        <f t="shared" si="12"/>
        <v>0.8914504023466181</v>
      </c>
      <c r="AH489" s="13"/>
      <c r="AI489" s="13"/>
      <c r="AJ489" s="28"/>
      <c r="AK489" s="28"/>
      <c r="AL489" s="28"/>
      <c r="AM489" s="28"/>
      <c r="AN489" s="28"/>
      <c r="AO489" s="28"/>
      <c r="AP489" s="28"/>
      <c r="AQ489" s="28"/>
      <c r="AR489" s="28"/>
      <c r="AS489" s="28"/>
      <c r="AT489" s="28"/>
      <c r="AU489" s="28"/>
      <c r="AV489" s="28"/>
      <c r="AW489" s="28"/>
      <c r="AX489" s="28"/>
      <c r="AY489" s="28"/>
      <c r="AZ489" s="28"/>
      <c r="BA489" s="28"/>
      <c r="BB489" s="28"/>
      <c r="BC489" s="28"/>
      <c r="BD489" s="28"/>
      <c r="BE489" s="28"/>
      <c r="BF489" s="28"/>
      <c r="BG489" s="28"/>
      <c r="BH489" s="28"/>
      <c r="BI489" s="28"/>
      <c r="BJ489" s="28"/>
      <c r="BK489" s="28"/>
      <c r="BL489" s="28"/>
      <c r="BM489" s="28"/>
      <c r="BN489" s="28"/>
    </row>
    <row r="490" spans="2:66" x14ac:dyDescent="0.2">
      <c r="B490" s="3"/>
      <c r="C490" s="26"/>
      <c r="Z490" s="28"/>
      <c r="AB490" s="28">
        <v>34469</v>
      </c>
      <c r="AC490" s="26">
        <v>13.674738143693652</v>
      </c>
      <c r="AD490" s="26">
        <v>7.5797872340425537E-2</v>
      </c>
      <c r="AE490" s="26">
        <f t="shared" si="12"/>
        <v>1.0365160561044391</v>
      </c>
      <c r="AH490" s="13"/>
      <c r="AI490" s="13"/>
      <c r="AJ490" s="28"/>
      <c r="AK490" s="28"/>
      <c r="AL490" s="28"/>
      <c r="AM490" s="28"/>
      <c r="AN490" s="28"/>
      <c r="AO490" s="28"/>
      <c r="AP490" s="28"/>
      <c r="AQ490" s="28"/>
      <c r="AR490" s="28"/>
      <c r="AS490" s="28"/>
      <c r="AT490" s="28"/>
      <c r="AU490" s="28"/>
      <c r="AV490" s="28"/>
      <c r="AW490" s="28"/>
      <c r="AX490" s="28"/>
      <c r="AY490" s="28"/>
      <c r="AZ490" s="28"/>
      <c r="BA490" s="28"/>
      <c r="BB490" s="28"/>
      <c r="BC490" s="28"/>
      <c r="BD490" s="28"/>
      <c r="BE490" s="28"/>
      <c r="BF490" s="28"/>
      <c r="BG490" s="28"/>
      <c r="BH490" s="28"/>
      <c r="BI490" s="28"/>
      <c r="BJ490" s="28"/>
      <c r="BK490" s="28"/>
      <c r="BL490" s="28"/>
      <c r="BM490" s="28"/>
      <c r="BN490" s="28"/>
    </row>
    <row r="491" spans="2:66" x14ac:dyDescent="0.2">
      <c r="B491" s="3"/>
      <c r="C491" s="26"/>
      <c r="Z491" s="28"/>
      <c r="AB491" s="28">
        <v>34500</v>
      </c>
      <c r="AC491" s="26">
        <v>7.8175578403051347</v>
      </c>
      <c r="AD491" s="26">
        <v>0.18306737588652483</v>
      </c>
      <c r="AE491" s="26">
        <f t="shared" si="12"/>
        <v>1.4311397996657893</v>
      </c>
      <c r="AH491" s="13"/>
      <c r="AI491" s="13"/>
      <c r="AO491" s="28"/>
      <c r="AP491" s="28"/>
      <c r="AQ491" s="28"/>
      <c r="AR491" s="28"/>
      <c r="AS491" s="28"/>
      <c r="AT491" s="28"/>
      <c r="AU491" s="28"/>
      <c r="AV491" s="28"/>
      <c r="AW491" s="28"/>
      <c r="AX491" s="28"/>
      <c r="AY491" s="28"/>
      <c r="AZ491" s="28"/>
      <c r="BA491" s="28"/>
      <c r="BB491" s="28"/>
      <c r="BC491" s="28"/>
      <c r="BD491" s="28"/>
      <c r="BE491" s="28"/>
      <c r="BF491" s="28"/>
      <c r="BG491" s="28"/>
      <c r="BH491" s="28"/>
      <c r="BI491" s="28"/>
      <c r="BJ491" s="28"/>
      <c r="BK491" s="28"/>
      <c r="BL491" s="28"/>
      <c r="BM491" s="28"/>
      <c r="BN491" s="28"/>
    </row>
    <row r="492" spans="2:66" x14ac:dyDescent="0.2">
      <c r="B492" s="3"/>
      <c r="C492" s="26"/>
      <c r="Z492" s="28"/>
      <c r="AB492" s="28">
        <v>34530</v>
      </c>
      <c r="AC492" s="26">
        <v>15.130114062765269</v>
      </c>
      <c r="AD492" s="26">
        <v>0.1848404255319149</v>
      </c>
      <c r="AE492" s="26">
        <f t="shared" si="12"/>
        <v>2.7966567217079423</v>
      </c>
      <c r="AH492" s="13"/>
      <c r="AI492" s="13"/>
      <c r="AO492" s="28"/>
      <c r="AP492" s="28"/>
      <c r="AQ492" s="28"/>
      <c r="AR492" s="28"/>
      <c r="AS492" s="28"/>
      <c r="AT492" s="28"/>
      <c r="AU492" s="28"/>
      <c r="AV492" s="28"/>
      <c r="AW492" s="28"/>
      <c r="AX492" s="28"/>
      <c r="AY492" s="28"/>
      <c r="AZ492" s="28"/>
      <c r="BA492" s="28"/>
      <c r="BB492" s="28"/>
      <c r="BC492" s="28"/>
      <c r="BD492" s="28"/>
      <c r="BE492" s="28"/>
      <c r="BF492" s="28"/>
      <c r="BG492" s="28"/>
      <c r="BH492" s="28"/>
      <c r="BI492" s="28"/>
      <c r="BJ492" s="28"/>
      <c r="BK492" s="28"/>
      <c r="BL492" s="28"/>
      <c r="BM492" s="28"/>
      <c r="BN492" s="28"/>
    </row>
    <row r="493" spans="2:66" x14ac:dyDescent="0.2">
      <c r="B493" s="3"/>
      <c r="C493" s="26"/>
      <c r="Z493" s="28"/>
      <c r="AB493" s="28">
        <v>34561</v>
      </c>
      <c r="AC493" s="26">
        <v>11.164868959947569</v>
      </c>
      <c r="AD493" s="26">
        <v>0.1422872340425532</v>
      </c>
      <c r="AE493" s="26">
        <f t="shared" si="12"/>
        <v>1.5886183227584971</v>
      </c>
      <c r="AH493" s="13"/>
      <c r="AI493" s="13"/>
      <c r="AO493" s="28"/>
      <c r="AP493" s="28"/>
      <c r="AQ493" s="28"/>
      <c r="AR493" s="28"/>
      <c r="AS493" s="28"/>
      <c r="AT493" s="28"/>
      <c r="AU493" s="28"/>
      <c r="AV493" s="28"/>
      <c r="AW493" s="28"/>
      <c r="AX493" s="28"/>
      <c r="AY493" s="28"/>
      <c r="AZ493" s="28"/>
      <c r="BA493" s="28"/>
      <c r="BB493" s="28"/>
      <c r="BC493" s="28"/>
      <c r="BD493" s="28"/>
      <c r="BE493" s="28"/>
      <c r="BF493" s="28"/>
      <c r="BG493" s="28"/>
      <c r="BH493" s="28"/>
      <c r="BI493" s="28"/>
      <c r="BJ493" s="28"/>
      <c r="BK493" s="28"/>
      <c r="BL493" s="28"/>
      <c r="BM493" s="28"/>
      <c r="BN493" s="28"/>
    </row>
    <row r="494" spans="2:66" x14ac:dyDescent="0.2">
      <c r="B494" s="3"/>
      <c r="C494" s="26"/>
      <c r="Z494" s="28"/>
      <c r="AB494" s="28">
        <v>34592</v>
      </c>
      <c r="AC494" s="26">
        <v>10.211300880301177</v>
      </c>
      <c r="AD494" s="26">
        <v>0.10726950354609929</v>
      </c>
      <c r="AE494" s="26">
        <f t="shared" si="12"/>
        <v>1.0953611759897539</v>
      </c>
      <c r="AH494" s="13"/>
      <c r="AI494" s="13"/>
      <c r="AO494" s="28"/>
      <c r="AP494" s="28"/>
      <c r="AQ494" s="28"/>
      <c r="AR494" s="28"/>
      <c r="AS494" s="28"/>
      <c r="AT494" s="28"/>
      <c r="AU494" s="28"/>
      <c r="AV494" s="28"/>
      <c r="AW494" s="28"/>
      <c r="AX494" s="28"/>
      <c r="AY494" s="28"/>
      <c r="AZ494" s="28"/>
      <c r="BA494" s="28"/>
      <c r="BB494" s="28"/>
      <c r="BC494" s="28"/>
      <c r="BD494" s="28"/>
      <c r="BE494" s="28"/>
      <c r="BF494" s="28"/>
      <c r="BG494" s="28"/>
      <c r="BH494" s="28"/>
      <c r="BI494" s="28"/>
      <c r="BJ494" s="28"/>
      <c r="BK494" s="28"/>
      <c r="BL494" s="28"/>
      <c r="BM494" s="28"/>
      <c r="BN494" s="28"/>
    </row>
    <row r="495" spans="2:66" x14ac:dyDescent="0.2">
      <c r="B495" s="3"/>
      <c r="C495" s="26"/>
      <c r="Z495" s="28"/>
      <c r="AB495" s="28">
        <v>34622</v>
      </c>
      <c r="AC495" s="26">
        <v>7.1645982052116359</v>
      </c>
      <c r="AD495" s="26">
        <v>5.1861702127659573E-2</v>
      </c>
      <c r="AE495" s="26">
        <f t="shared" si="12"/>
        <v>0.37156825798305027</v>
      </c>
      <c r="AH495" s="13"/>
      <c r="AI495" s="13"/>
      <c r="AO495" s="28"/>
      <c r="AP495" s="28"/>
      <c r="AQ495" s="28"/>
      <c r="AR495" s="28"/>
      <c r="AS495" s="28"/>
      <c r="AT495" s="28"/>
      <c r="AU495" s="28"/>
      <c r="AV495" s="28"/>
      <c r="AW495" s="28"/>
      <c r="AX495" s="28"/>
      <c r="AY495" s="28"/>
      <c r="AZ495" s="28"/>
      <c r="BA495" s="28"/>
      <c r="BB495" s="28"/>
      <c r="BC495" s="28"/>
      <c r="BD495" s="28"/>
      <c r="BE495" s="28"/>
      <c r="BF495" s="28"/>
      <c r="BG495" s="28"/>
      <c r="BH495" s="28"/>
      <c r="BI495" s="28"/>
      <c r="BJ495" s="28"/>
      <c r="BK495" s="28"/>
      <c r="BL495" s="28"/>
      <c r="BM495" s="28"/>
      <c r="BN495" s="28"/>
    </row>
    <row r="496" spans="2:66" x14ac:dyDescent="0.2">
      <c r="B496" s="3"/>
      <c r="C496" s="26"/>
      <c r="Z496" s="28"/>
      <c r="AB496" s="28">
        <v>34653</v>
      </c>
      <c r="AC496" s="26">
        <v>7.3142006377399467</v>
      </c>
      <c r="AD496" s="26">
        <v>8.7322695035461001E-2</v>
      </c>
      <c r="AE496" s="26">
        <f t="shared" si="12"/>
        <v>0.63869571171753969</v>
      </c>
      <c r="AH496" s="13"/>
      <c r="AI496" s="13"/>
      <c r="AO496" s="28"/>
      <c r="AP496" s="28"/>
      <c r="AQ496" s="28"/>
      <c r="AR496" s="28"/>
      <c r="AS496" s="28"/>
      <c r="AT496" s="28"/>
      <c r="AU496" s="28"/>
      <c r="AV496" s="28"/>
      <c r="AW496" s="28"/>
      <c r="AX496" s="28"/>
      <c r="AY496" s="28"/>
      <c r="AZ496" s="28"/>
      <c r="BA496" s="28"/>
      <c r="BB496" s="28"/>
      <c r="BC496" s="28"/>
      <c r="BD496" s="28"/>
      <c r="BE496" s="28"/>
      <c r="BF496" s="28"/>
      <c r="BG496" s="28"/>
      <c r="BH496" s="28"/>
      <c r="BI496" s="28"/>
      <c r="BJ496" s="28"/>
      <c r="BK496" s="28"/>
      <c r="BL496" s="28"/>
      <c r="BM496" s="28"/>
      <c r="BN496" s="28"/>
    </row>
    <row r="497" spans="2:66" x14ac:dyDescent="0.2">
      <c r="B497" s="3"/>
      <c r="C497" s="26"/>
      <c r="Z497" s="28"/>
      <c r="AB497" s="28">
        <v>34683</v>
      </c>
      <c r="AC497" s="26">
        <v>7.3315712135136337</v>
      </c>
      <c r="AD497" s="26">
        <v>4.7429078014184403E-2</v>
      </c>
      <c r="AE497" s="26">
        <f t="shared" si="12"/>
        <v>0.34772966305228675</v>
      </c>
      <c r="AH497" s="13"/>
      <c r="AI497" s="13"/>
      <c r="AO497" s="28"/>
      <c r="AP497" s="28"/>
      <c r="AQ497" s="28"/>
      <c r="AR497" s="28"/>
      <c r="AS497" s="28"/>
      <c r="AT497" s="28"/>
      <c r="AU497" s="28"/>
      <c r="AV497" s="28"/>
      <c r="AW497" s="28"/>
      <c r="AX497" s="28"/>
      <c r="AY497" s="28"/>
      <c r="AZ497" s="28"/>
      <c r="BA497" s="28"/>
      <c r="BB497" s="28"/>
      <c r="BC497" s="28"/>
      <c r="BD497" s="28"/>
      <c r="BE497" s="28"/>
      <c r="BF497" s="28"/>
      <c r="BG497" s="28"/>
      <c r="BH497" s="28"/>
      <c r="BI497" s="28"/>
      <c r="BJ497" s="28"/>
      <c r="BK497" s="28"/>
      <c r="BL497" s="28"/>
      <c r="BM497" s="28"/>
      <c r="BN497" s="28"/>
    </row>
    <row r="498" spans="2:66" x14ac:dyDescent="0.2">
      <c r="B498" s="3"/>
      <c r="C498" s="26"/>
      <c r="Z498" s="28"/>
      <c r="AB498" s="28">
        <v>34714</v>
      </c>
      <c r="AC498" s="26">
        <v>11.860301624568713</v>
      </c>
      <c r="AD498" s="26">
        <v>2.6337792642140468E-2</v>
      </c>
      <c r="AE498" s="26">
        <f t="shared" si="12"/>
        <v>0.31237416486113251</v>
      </c>
      <c r="AH498" s="13"/>
      <c r="AI498" s="13"/>
      <c r="AO498" s="28"/>
      <c r="AP498" s="28"/>
      <c r="AQ498" s="28"/>
      <c r="AR498" s="28"/>
      <c r="AS498" s="28"/>
      <c r="AT498" s="28"/>
      <c r="AU498" s="28"/>
      <c r="AV498" s="28"/>
      <c r="AW498" s="28"/>
      <c r="AX498" s="28"/>
      <c r="AY498" s="28"/>
      <c r="AZ498" s="28"/>
      <c r="BA498" s="28"/>
      <c r="BB498" s="28"/>
      <c r="BC498" s="28"/>
      <c r="BD498" s="28"/>
      <c r="BE498" s="28"/>
      <c r="BF498" s="28"/>
      <c r="BG498" s="28"/>
      <c r="BH498" s="28"/>
      <c r="BI498" s="28"/>
      <c r="BJ498" s="28"/>
      <c r="BK498" s="28"/>
      <c r="BL498" s="28"/>
      <c r="BM498" s="28"/>
      <c r="BN498" s="28"/>
    </row>
    <row r="499" spans="2:66" x14ac:dyDescent="0.2">
      <c r="B499" s="3"/>
      <c r="C499" s="26"/>
      <c r="Z499" s="28"/>
      <c r="AB499" s="28">
        <v>34745</v>
      </c>
      <c r="AC499" s="26">
        <v>12.183195488985559</v>
      </c>
      <c r="AD499" s="26">
        <v>2.3829431438127085E-2</v>
      </c>
      <c r="AE499" s="26">
        <f t="shared" si="12"/>
        <v>0.29031862160208055</v>
      </c>
      <c r="AH499" s="13"/>
      <c r="AI499" s="13"/>
      <c r="AO499" s="28"/>
      <c r="AP499" s="28"/>
      <c r="AQ499" s="28"/>
      <c r="AR499" s="28"/>
      <c r="AS499" s="28"/>
      <c r="AT499" s="28"/>
      <c r="AU499" s="28"/>
      <c r="AV499" s="28"/>
      <c r="AW499" s="28"/>
      <c r="AX499" s="28"/>
      <c r="AY499" s="28"/>
      <c r="AZ499" s="28"/>
      <c r="BA499" s="28"/>
      <c r="BB499" s="28"/>
      <c r="BC499" s="28"/>
      <c r="BD499" s="28"/>
      <c r="BE499" s="28"/>
      <c r="BF499" s="28"/>
      <c r="BG499" s="28"/>
      <c r="BH499" s="28"/>
      <c r="BI499" s="28"/>
      <c r="BJ499" s="28"/>
      <c r="BK499" s="28"/>
      <c r="BL499" s="28"/>
      <c r="BM499" s="28"/>
      <c r="BN499" s="28"/>
    </row>
    <row r="500" spans="2:66" x14ac:dyDescent="0.2">
      <c r="B500" s="3"/>
      <c r="C500" s="26"/>
      <c r="Z500" s="28"/>
      <c r="AB500" s="28">
        <v>34773</v>
      </c>
      <c r="AC500" s="26">
        <v>10.551586027919594</v>
      </c>
      <c r="AD500" s="26">
        <v>9.6153846153846145E-2</v>
      </c>
      <c r="AE500" s="26">
        <f t="shared" si="12"/>
        <v>1.0145755796076532</v>
      </c>
      <c r="AH500" s="13"/>
      <c r="AI500" s="13"/>
      <c r="AO500" s="28"/>
      <c r="AP500" s="28"/>
      <c r="AQ500" s="28"/>
      <c r="AR500" s="28"/>
      <c r="AS500" s="28"/>
      <c r="AT500" s="28"/>
      <c r="AU500" s="28"/>
      <c r="AV500" s="28"/>
      <c r="AW500" s="28"/>
      <c r="AX500" s="28"/>
      <c r="AY500" s="28"/>
      <c r="AZ500" s="28"/>
      <c r="BA500" s="28"/>
      <c r="BB500" s="28"/>
      <c r="BC500" s="28"/>
      <c r="BD500" s="28"/>
      <c r="BE500" s="28"/>
      <c r="BF500" s="28"/>
      <c r="BG500" s="28"/>
      <c r="BH500" s="28"/>
      <c r="BI500" s="28"/>
      <c r="BJ500" s="28"/>
      <c r="BK500" s="28"/>
      <c r="BL500" s="28"/>
      <c r="BM500" s="28"/>
      <c r="BN500" s="28"/>
    </row>
    <row r="501" spans="2:66" x14ac:dyDescent="0.2">
      <c r="B501" s="3"/>
      <c r="C501" s="26"/>
      <c r="Z501" s="28"/>
      <c r="AB501" s="28">
        <v>34804</v>
      </c>
      <c r="AC501" s="26">
        <v>12.840300767399652</v>
      </c>
      <c r="AD501" s="26">
        <v>0.18227424749163879</v>
      </c>
      <c r="AE501" s="26">
        <f t="shared" si="12"/>
        <v>2.3404561599440838</v>
      </c>
      <c r="AH501" s="13"/>
      <c r="AI501" s="13"/>
      <c r="AO501" s="28"/>
      <c r="AP501" s="28"/>
      <c r="AQ501" s="28"/>
      <c r="AR501" s="28"/>
      <c r="AS501" s="28"/>
      <c r="AT501" s="28"/>
      <c r="AU501" s="28"/>
      <c r="AV501" s="28"/>
      <c r="AW501" s="28"/>
      <c r="AX501" s="28"/>
      <c r="AY501" s="28"/>
      <c r="AZ501" s="28"/>
      <c r="BA501" s="28"/>
      <c r="BB501" s="28"/>
      <c r="BC501" s="28"/>
      <c r="BD501" s="28"/>
      <c r="BE501" s="28"/>
      <c r="BF501" s="28"/>
      <c r="BG501" s="28"/>
      <c r="BH501" s="28"/>
      <c r="BI501" s="28"/>
      <c r="BJ501" s="28"/>
      <c r="BK501" s="28"/>
      <c r="BL501" s="28"/>
      <c r="BM501" s="28"/>
      <c r="BN501" s="28"/>
    </row>
    <row r="502" spans="2:66" x14ac:dyDescent="0.2">
      <c r="B502" s="3"/>
      <c r="C502" s="26"/>
      <c r="Z502" s="28"/>
      <c r="AB502" s="28">
        <v>34834</v>
      </c>
      <c r="AC502" s="26">
        <v>14.379701988948383</v>
      </c>
      <c r="AD502" s="26">
        <v>0.27591973244147155</v>
      </c>
      <c r="AE502" s="26">
        <f t="shared" si="12"/>
        <v>3.9676435253787341</v>
      </c>
      <c r="AH502" s="13"/>
      <c r="AI502" s="13"/>
      <c r="AO502" s="28"/>
      <c r="AP502" s="28"/>
      <c r="AQ502" s="28"/>
      <c r="AR502" s="28"/>
      <c r="AS502" s="28"/>
      <c r="AT502" s="28"/>
      <c r="AU502" s="28"/>
      <c r="AV502" s="28"/>
      <c r="AW502" s="28"/>
      <c r="AX502" s="28"/>
      <c r="AY502" s="28"/>
      <c r="AZ502" s="28"/>
      <c r="BA502" s="28"/>
      <c r="BB502" s="28"/>
      <c r="BC502" s="28"/>
      <c r="BD502" s="28"/>
      <c r="BE502" s="28"/>
      <c r="BF502" s="28"/>
      <c r="BG502" s="28"/>
      <c r="BH502" s="28"/>
      <c r="BI502" s="28"/>
      <c r="BJ502" s="28"/>
      <c r="BK502" s="28"/>
      <c r="BL502" s="28"/>
      <c r="BM502" s="28"/>
      <c r="BN502" s="28"/>
    </row>
    <row r="503" spans="2:66" x14ac:dyDescent="0.2">
      <c r="B503" s="3"/>
      <c r="C503" s="26"/>
      <c r="Z503" s="28"/>
      <c r="AB503" s="28">
        <v>34865</v>
      </c>
      <c r="AC503" s="26">
        <v>9.9963151324697908</v>
      </c>
      <c r="AD503" s="26">
        <v>5.8528428093645474E-2</v>
      </c>
      <c r="AE503" s="26">
        <f t="shared" si="12"/>
        <v>0.58506861143217825</v>
      </c>
      <c r="AH503" s="13"/>
      <c r="AI503" s="13"/>
      <c r="AO503" s="28"/>
      <c r="AP503" s="28"/>
      <c r="AQ503" s="28"/>
      <c r="AR503" s="28"/>
      <c r="AS503" s="28"/>
      <c r="AT503" s="28"/>
      <c r="AU503" s="28"/>
      <c r="AV503" s="28"/>
      <c r="AW503" s="28"/>
      <c r="AX503" s="28"/>
      <c r="AY503" s="28"/>
      <c r="AZ503" s="28"/>
      <c r="BA503" s="28"/>
      <c r="BB503" s="28"/>
      <c r="BC503" s="28"/>
      <c r="BD503" s="28"/>
      <c r="BE503" s="28"/>
      <c r="BF503" s="28"/>
      <c r="BG503" s="28"/>
      <c r="BH503" s="28"/>
      <c r="BI503" s="28"/>
      <c r="BJ503" s="28"/>
      <c r="BK503" s="28"/>
      <c r="BL503" s="28"/>
      <c r="BM503" s="28"/>
      <c r="BN503" s="28"/>
    </row>
    <row r="504" spans="2:66" x14ac:dyDescent="0.2">
      <c r="B504" s="3"/>
      <c r="C504" s="26"/>
      <c r="Z504" s="28"/>
      <c r="AB504" s="28">
        <v>34895</v>
      </c>
      <c r="AC504" s="26">
        <v>13.331531633459303</v>
      </c>
      <c r="AD504" s="26">
        <v>7.1070234113712369E-2</v>
      </c>
      <c r="AE504" s="26">
        <f t="shared" si="12"/>
        <v>0.94747507428431488</v>
      </c>
      <c r="AH504" s="13"/>
      <c r="AI504" s="13"/>
      <c r="AJ504" s="13"/>
      <c r="AK504" s="13"/>
      <c r="AL504" s="13"/>
      <c r="AM504" s="13"/>
      <c r="AN504" s="13"/>
      <c r="AO504" s="28"/>
      <c r="AP504" s="28"/>
      <c r="AQ504" s="28"/>
      <c r="AR504" s="28"/>
      <c r="AS504" s="28"/>
      <c r="AT504" s="28"/>
      <c r="AU504" s="28"/>
      <c r="AV504" s="28"/>
      <c r="AW504" s="28"/>
      <c r="AX504" s="28"/>
      <c r="AY504" s="28"/>
      <c r="AZ504" s="28"/>
      <c r="BA504" s="28"/>
      <c r="BB504" s="28"/>
      <c r="BC504" s="28"/>
      <c r="BD504" s="28"/>
      <c r="BE504" s="28"/>
      <c r="BF504" s="28"/>
      <c r="BG504" s="28"/>
      <c r="BH504" s="28"/>
      <c r="BI504" s="28"/>
      <c r="BJ504" s="28"/>
      <c r="BK504" s="28"/>
      <c r="BL504" s="28"/>
      <c r="BM504" s="28"/>
      <c r="BN504" s="28"/>
    </row>
    <row r="505" spans="2:66" x14ac:dyDescent="0.2">
      <c r="B505" s="3"/>
      <c r="C505" s="26"/>
      <c r="Z505" s="28"/>
      <c r="AB505" s="28">
        <v>34926</v>
      </c>
      <c r="AC505" s="26">
        <v>11.164868959947569</v>
      </c>
      <c r="AD505" s="26">
        <v>7.1906354515050161E-2</v>
      </c>
      <c r="AE505" s="26">
        <f t="shared" si="12"/>
        <v>0.80282502554806923</v>
      </c>
      <c r="AH505" s="13"/>
      <c r="AI505" s="13"/>
      <c r="AJ505" s="28"/>
      <c r="AK505" s="28"/>
      <c r="AL505" s="28"/>
      <c r="AM505" s="28"/>
      <c r="AN505" s="28"/>
      <c r="AO505" s="28"/>
      <c r="AP505" s="28"/>
      <c r="AQ505" s="28"/>
      <c r="AR505" s="28"/>
      <c r="AS505" s="28"/>
      <c r="AT505" s="28"/>
      <c r="AU505" s="28"/>
      <c r="AV505" s="28"/>
      <c r="AW505" s="28"/>
      <c r="AX505" s="28"/>
      <c r="AY505" s="28"/>
      <c r="AZ505" s="28"/>
      <c r="BA505" s="28"/>
      <c r="BB505" s="28"/>
      <c r="BC505" s="28"/>
      <c r="BD505" s="28"/>
      <c r="BE505" s="28"/>
      <c r="BF505" s="28"/>
      <c r="BG505" s="28"/>
      <c r="BH505" s="28"/>
      <c r="BI505" s="28"/>
      <c r="BJ505" s="28"/>
      <c r="BK505" s="28"/>
      <c r="BL505" s="28"/>
      <c r="BM505" s="28"/>
      <c r="BN505" s="28"/>
    </row>
    <row r="506" spans="2:66" x14ac:dyDescent="0.2">
      <c r="B506" s="3"/>
      <c r="C506" s="26"/>
      <c r="Z506" s="28"/>
      <c r="AB506" s="28">
        <v>34957</v>
      </c>
      <c r="AC506" s="26">
        <v>9.5100713880888712</v>
      </c>
      <c r="AD506" s="26">
        <v>0.10660535117056855</v>
      </c>
      <c r="AE506" s="26">
        <f t="shared" si="12"/>
        <v>1.0138244999843904</v>
      </c>
      <c r="AH506" s="13"/>
      <c r="AI506" s="13"/>
      <c r="AJ506" s="28"/>
      <c r="AK506" s="28"/>
      <c r="AL506" s="28"/>
      <c r="AM506" s="28"/>
      <c r="AN506" s="28"/>
      <c r="AO506" s="28"/>
      <c r="AP506" s="28"/>
      <c r="AQ506" s="28"/>
      <c r="AR506" s="28"/>
      <c r="AS506" s="28"/>
      <c r="AT506" s="28"/>
      <c r="AU506" s="28"/>
      <c r="AV506" s="28"/>
      <c r="AW506" s="28"/>
      <c r="AX506" s="28"/>
      <c r="AY506" s="28"/>
      <c r="AZ506" s="28"/>
      <c r="BA506" s="28"/>
      <c r="BB506" s="28"/>
      <c r="BC506" s="28"/>
      <c r="BD506" s="28"/>
      <c r="BE506" s="28"/>
      <c r="BF506" s="28"/>
      <c r="BG506" s="28"/>
      <c r="BH506" s="28"/>
      <c r="BI506" s="28"/>
      <c r="BJ506" s="28"/>
      <c r="BK506" s="28"/>
      <c r="BL506" s="28"/>
      <c r="BM506" s="28"/>
      <c r="BN506" s="28"/>
    </row>
    <row r="507" spans="2:66" x14ac:dyDescent="0.2">
      <c r="B507" s="3"/>
      <c r="C507" s="26"/>
      <c r="Z507" s="28"/>
      <c r="AB507" s="28">
        <v>34987</v>
      </c>
      <c r="AC507" s="26">
        <v>10.328158615695255</v>
      </c>
      <c r="AD507" s="26">
        <v>4.0969899665551833E-2</v>
      </c>
      <c r="AE507" s="26">
        <f t="shared" si="12"/>
        <v>0.42314362221493929</v>
      </c>
      <c r="AH507" s="13"/>
      <c r="AI507" s="13"/>
      <c r="AJ507" s="28"/>
      <c r="AK507" s="28"/>
      <c r="AL507" s="28"/>
      <c r="AM507" s="28"/>
      <c r="AN507" s="28"/>
      <c r="AO507" s="28"/>
      <c r="AP507" s="28"/>
      <c r="AQ507" s="28"/>
      <c r="AR507" s="28"/>
      <c r="AS507" s="28"/>
      <c r="AT507" s="28"/>
      <c r="AU507" s="28"/>
      <c r="AV507" s="28"/>
      <c r="AW507" s="28"/>
      <c r="AX507" s="28"/>
      <c r="AY507" s="28"/>
      <c r="AZ507" s="28"/>
      <c r="BA507" s="28"/>
      <c r="BB507" s="28"/>
      <c r="BC507" s="28"/>
      <c r="BD507" s="28"/>
      <c r="BE507" s="28"/>
      <c r="BF507" s="28"/>
      <c r="BG507" s="28"/>
      <c r="BH507" s="28"/>
      <c r="BI507" s="28"/>
      <c r="BJ507" s="28"/>
      <c r="BK507" s="28"/>
      <c r="BL507" s="28"/>
      <c r="BM507" s="28"/>
      <c r="BN507" s="28"/>
    </row>
    <row r="508" spans="2:66" x14ac:dyDescent="0.2">
      <c r="B508" s="3"/>
      <c r="C508" s="26"/>
      <c r="Z508" s="28"/>
      <c r="AB508" s="28">
        <v>35018</v>
      </c>
      <c r="AC508" s="26">
        <v>9.7356538324304722</v>
      </c>
      <c r="AD508" s="26">
        <v>3.5535117056856184E-2</v>
      </c>
      <c r="AE508" s="26">
        <f t="shared" si="12"/>
        <v>0.34595759856044733</v>
      </c>
      <c r="AH508" s="13"/>
      <c r="AI508" s="13"/>
      <c r="AJ508" s="28"/>
      <c r="AK508" s="28"/>
      <c r="AL508" s="28"/>
      <c r="AM508" s="28"/>
      <c r="AN508" s="28"/>
      <c r="AO508" s="28"/>
      <c r="AP508" s="28"/>
      <c r="AQ508" s="28"/>
      <c r="AR508" s="28"/>
      <c r="AS508" s="28"/>
      <c r="AT508" s="28"/>
      <c r="AU508" s="28"/>
      <c r="AV508" s="28"/>
      <c r="AW508" s="28"/>
      <c r="AX508" s="28"/>
      <c r="AY508" s="28"/>
      <c r="AZ508" s="28"/>
      <c r="BA508" s="28"/>
      <c r="BB508" s="28"/>
      <c r="BC508" s="28"/>
      <c r="BD508" s="28"/>
      <c r="BE508" s="28"/>
      <c r="BF508" s="28"/>
      <c r="BG508" s="28"/>
      <c r="BH508" s="28"/>
      <c r="BI508" s="28"/>
      <c r="BJ508" s="28"/>
      <c r="BK508" s="28"/>
      <c r="BL508" s="28"/>
      <c r="BM508" s="28"/>
      <c r="BN508" s="28"/>
    </row>
    <row r="509" spans="2:66" x14ac:dyDescent="0.2">
      <c r="B509" s="3"/>
      <c r="C509" s="26"/>
      <c r="Z509" s="28"/>
      <c r="AB509" s="28">
        <v>35048</v>
      </c>
      <c r="AC509" s="26">
        <v>5.2211882038827335</v>
      </c>
      <c r="AD509" s="26">
        <v>1.0869565217391304E-2</v>
      </c>
      <c r="AE509" s="26">
        <f t="shared" si="12"/>
        <v>5.6752045694377536E-2</v>
      </c>
      <c r="AH509" s="13"/>
      <c r="AI509" s="13"/>
      <c r="AJ509" s="28"/>
      <c r="AK509" s="28"/>
      <c r="AL509" s="28"/>
      <c r="AM509" s="28"/>
      <c r="AN509" s="28"/>
      <c r="AO509" s="28"/>
      <c r="AP509" s="28"/>
      <c r="AQ509" s="28"/>
      <c r="AR509" s="28"/>
      <c r="AS509" s="28"/>
      <c r="AT509" s="28"/>
      <c r="AU509" s="28"/>
      <c r="AV509" s="28"/>
      <c r="AW509" s="28"/>
      <c r="AX509" s="28"/>
      <c r="AY509" s="28"/>
      <c r="AZ509" s="28"/>
      <c r="BA509" s="28"/>
      <c r="BB509" s="28"/>
      <c r="BC509" s="28"/>
      <c r="BD509" s="28"/>
      <c r="BE509" s="28"/>
      <c r="BF509" s="28"/>
      <c r="BG509" s="28"/>
      <c r="BH509" s="28"/>
      <c r="BI509" s="28"/>
      <c r="BJ509" s="28"/>
      <c r="BK509" s="28"/>
      <c r="BL509" s="28"/>
      <c r="BM509" s="28"/>
      <c r="BN509" s="28"/>
    </row>
    <row r="510" spans="2:66" x14ac:dyDescent="0.2">
      <c r="B510" s="3"/>
      <c r="C510" s="26"/>
      <c r="Z510" s="28"/>
      <c r="AB510" s="28">
        <v>35079</v>
      </c>
      <c r="AC510" s="26">
        <v>8.0613884520337944</v>
      </c>
      <c r="AD510" s="26">
        <v>2.8619060850236175E-2</v>
      </c>
      <c r="AE510" s="26">
        <f t="shared" si="12"/>
        <v>0.23070936664614636</v>
      </c>
      <c r="AH510" s="13"/>
      <c r="AI510" s="13"/>
      <c r="AJ510" s="28"/>
      <c r="AK510" s="28"/>
      <c r="AL510" s="28"/>
      <c r="AM510" s="28"/>
      <c r="AN510" s="28"/>
      <c r="AO510" s="28"/>
      <c r="AP510" s="28"/>
      <c r="AQ510" s="28"/>
      <c r="AR510" s="28"/>
      <c r="AS510" s="28"/>
      <c r="AT510" s="28"/>
      <c r="AU510" s="28"/>
      <c r="AV510" s="28"/>
      <c r="AW510" s="28"/>
      <c r="AX510" s="28"/>
      <c r="AY510" s="28"/>
      <c r="AZ510" s="28"/>
      <c r="BA510" s="28"/>
      <c r="BB510" s="28"/>
      <c r="BC510" s="28"/>
      <c r="BD510" s="28"/>
      <c r="BE510" s="28"/>
      <c r="BF510" s="28"/>
      <c r="BG510" s="28"/>
      <c r="BH510" s="28"/>
      <c r="BI510" s="28"/>
      <c r="BJ510" s="28"/>
      <c r="BK510" s="28"/>
      <c r="BL510" s="28"/>
      <c r="BM510" s="28"/>
      <c r="BN510" s="28"/>
    </row>
    <row r="511" spans="2:66" x14ac:dyDescent="0.2">
      <c r="B511" s="3"/>
      <c r="C511" s="26"/>
      <c r="Z511" s="28"/>
      <c r="AB511" s="28">
        <v>35110</v>
      </c>
      <c r="AC511" s="26">
        <v>14.191834390996982</v>
      </c>
      <c r="AD511" s="26">
        <v>1.6671297582661849E-3</v>
      </c>
      <c r="AE511" s="26">
        <f t="shared" si="12"/>
        <v>2.3659629437616528E-2</v>
      </c>
      <c r="AH511" s="13"/>
      <c r="AI511" s="13"/>
      <c r="AJ511" s="28"/>
      <c r="AK511" s="28"/>
      <c r="AL511" s="28"/>
      <c r="AM511" s="28"/>
      <c r="AN511" s="28"/>
      <c r="AO511" s="28"/>
      <c r="AP511" s="28"/>
      <c r="AQ511" s="28"/>
      <c r="AR511" s="28"/>
      <c r="AS511" s="28"/>
      <c r="AT511" s="28"/>
      <c r="AU511" s="28"/>
      <c r="AV511" s="28"/>
      <c r="AW511" s="28"/>
      <c r="AX511" s="28"/>
      <c r="AY511" s="28"/>
      <c r="AZ511" s="28"/>
      <c r="BA511" s="28"/>
      <c r="BB511" s="28"/>
      <c r="BC511" s="28"/>
      <c r="BD511" s="28"/>
      <c r="BE511" s="28"/>
      <c r="BF511" s="28"/>
      <c r="BG511" s="28"/>
      <c r="BH511" s="28"/>
      <c r="BI511" s="28"/>
      <c r="BJ511" s="28"/>
      <c r="BK511" s="28"/>
      <c r="BL511" s="28"/>
      <c r="BM511" s="28"/>
      <c r="BN511" s="28"/>
    </row>
    <row r="512" spans="2:66" x14ac:dyDescent="0.2">
      <c r="B512" s="3"/>
      <c r="C512" s="26"/>
      <c r="Z512" s="28"/>
      <c r="AB512" s="28">
        <v>35139</v>
      </c>
      <c r="AC512" s="26">
        <v>13.498307709544353</v>
      </c>
      <c r="AD512" s="26">
        <v>4.0566824117810499E-2</v>
      </c>
      <c r="AE512" s="26">
        <f t="shared" si="12"/>
        <v>0.54758347474117119</v>
      </c>
      <c r="AH512" s="13"/>
      <c r="AI512" s="13"/>
      <c r="AJ512" s="28"/>
      <c r="AK512" s="28"/>
      <c r="AL512" s="28"/>
      <c r="AM512" s="28"/>
      <c r="AN512" s="28"/>
      <c r="AO512" s="28"/>
      <c r="AP512" s="28"/>
      <c r="AQ512" s="28"/>
      <c r="AR512" s="28"/>
      <c r="AS512" s="28"/>
      <c r="AT512" s="28"/>
      <c r="AU512" s="28"/>
      <c r="AV512" s="28"/>
      <c r="AW512" s="28"/>
      <c r="AX512" s="28"/>
      <c r="AY512" s="28"/>
      <c r="AZ512" s="28"/>
      <c r="BA512" s="28"/>
      <c r="BB512" s="28"/>
      <c r="BC512" s="28"/>
      <c r="BD512" s="28"/>
      <c r="BE512" s="28"/>
      <c r="BF512" s="28"/>
      <c r="BG512" s="28"/>
      <c r="BH512" s="28"/>
      <c r="BI512" s="28"/>
      <c r="BJ512" s="28"/>
      <c r="BK512" s="28"/>
      <c r="BL512" s="28"/>
      <c r="BM512" s="28"/>
      <c r="BN512" s="28"/>
    </row>
    <row r="513" spans="2:66" x14ac:dyDescent="0.2">
      <c r="B513" s="3"/>
      <c r="C513" s="26"/>
      <c r="Z513" s="28"/>
      <c r="AB513" s="28">
        <v>35170</v>
      </c>
      <c r="AC513" s="26">
        <v>12.840300767399652</v>
      </c>
      <c r="AD513" s="26">
        <v>7.6410113920533471E-2</v>
      </c>
      <c r="AE513" s="26">
        <f t="shared" si="12"/>
        <v>0.98112884441092074</v>
      </c>
      <c r="AH513" s="13"/>
      <c r="AI513" s="13"/>
      <c r="AJ513" s="28"/>
      <c r="AK513" s="28"/>
      <c r="AL513" s="28"/>
      <c r="AM513" s="28"/>
      <c r="AN513" s="28"/>
      <c r="AO513" s="28"/>
      <c r="AP513" s="28"/>
      <c r="AQ513" s="28"/>
      <c r="AR513" s="28"/>
      <c r="AS513" s="28"/>
      <c r="AT513" s="28"/>
      <c r="AU513" s="28"/>
      <c r="AV513" s="28"/>
      <c r="AW513" s="28"/>
      <c r="AX513" s="28"/>
      <c r="AY513" s="28"/>
      <c r="AZ513" s="28"/>
      <c r="BA513" s="28"/>
      <c r="BB513" s="28"/>
      <c r="BC513" s="28"/>
      <c r="BD513" s="28"/>
      <c r="BE513" s="28"/>
      <c r="BF513" s="28"/>
      <c r="BG513" s="28"/>
      <c r="BH513" s="28"/>
      <c r="BI513" s="28"/>
      <c r="BJ513" s="28"/>
      <c r="BK513" s="28"/>
      <c r="BL513" s="28"/>
      <c r="BM513" s="28"/>
      <c r="BN513" s="28"/>
    </row>
    <row r="514" spans="2:66" x14ac:dyDescent="0.2">
      <c r="B514" s="3"/>
      <c r="C514" s="26"/>
      <c r="Z514" s="28"/>
      <c r="AB514" s="28">
        <v>35200</v>
      </c>
      <c r="AC514" s="26">
        <v>14.379701988948383</v>
      </c>
      <c r="AD514" s="26">
        <v>0.28035565434843013</v>
      </c>
      <c r="AE514" s="26">
        <f t="shared" ref="AE514:AE577" si="13">AC514*AD514</f>
        <v>4.0314307604470461</v>
      </c>
      <c r="AH514" s="13"/>
      <c r="AI514" s="13"/>
      <c r="AJ514" s="28"/>
      <c r="AK514" s="28"/>
      <c r="AL514" s="28"/>
      <c r="AM514" s="28"/>
      <c r="AN514" s="28"/>
      <c r="AO514" s="28"/>
      <c r="AP514" s="28"/>
      <c r="AQ514" s="28"/>
      <c r="AR514" s="28"/>
      <c r="AS514" s="28"/>
      <c r="AT514" s="28"/>
      <c r="AU514" s="28"/>
      <c r="AV514" s="28"/>
      <c r="AW514" s="28"/>
      <c r="AX514" s="28"/>
      <c r="AY514" s="28"/>
      <c r="AZ514" s="28"/>
      <c r="BA514" s="28"/>
      <c r="BB514" s="28"/>
      <c r="BC514" s="28"/>
      <c r="BD514" s="28"/>
      <c r="BE514" s="28"/>
      <c r="BF514" s="28"/>
      <c r="BG514" s="28"/>
      <c r="BH514" s="28"/>
      <c r="BI514" s="28"/>
      <c r="BJ514" s="28"/>
      <c r="BK514" s="28"/>
      <c r="BL514" s="28"/>
      <c r="BM514" s="28"/>
      <c r="BN514" s="28"/>
    </row>
    <row r="515" spans="2:66" x14ac:dyDescent="0.2">
      <c r="B515" s="3"/>
      <c r="C515" s="26"/>
      <c r="Z515" s="28"/>
      <c r="AB515" s="28">
        <v>35231</v>
      </c>
      <c r="AC515" s="26">
        <v>9.9963151324697908</v>
      </c>
      <c r="AD515" s="26">
        <v>0.10975270908585719</v>
      </c>
      <c r="AE515" s="26">
        <f t="shared" si="13"/>
        <v>1.0971226666645089</v>
      </c>
      <c r="AH515" s="13"/>
      <c r="AI515" s="13"/>
      <c r="AJ515" s="28"/>
      <c r="AK515" s="28"/>
      <c r="AL515" s="28"/>
      <c r="AM515" s="28"/>
      <c r="AN515" s="28"/>
      <c r="AO515" s="28"/>
      <c r="AP515" s="28"/>
      <c r="AQ515" s="28"/>
      <c r="AR515" s="28"/>
      <c r="AS515" s="28"/>
      <c r="AT515" s="28"/>
      <c r="AU515" s="28"/>
      <c r="AV515" s="28"/>
      <c r="AW515" s="28"/>
      <c r="AX515" s="28"/>
      <c r="AY515" s="28"/>
      <c r="AZ515" s="28"/>
      <c r="BA515" s="28"/>
      <c r="BB515" s="28"/>
      <c r="BC515" s="28"/>
      <c r="BD515" s="28"/>
      <c r="BE515" s="28"/>
      <c r="BF515" s="28"/>
      <c r="BG515" s="28"/>
      <c r="BH515" s="28"/>
      <c r="BI515" s="28"/>
      <c r="BJ515" s="28"/>
      <c r="BK515" s="28"/>
      <c r="BL515" s="28"/>
      <c r="BM515" s="28"/>
      <c r="BN515" s="28"/>
    </row>
    <row r="516" spans="2:66" x14ac:dyDescent="0.2">
      <c r="B516" s="3"/>
      <c r="C516" s="26"/>
      <c r="Z516" s="28"/>
      <c r="AB516" s="28">
        <v>35261</v>
      </c>
      <c r="AC516" s="26">
        <v>13.331531633459303</v>
      </c>
      <c r="AD516" s="26">
        <v>8.5579327590997498E-2</v>
      </c>
      <c r="AE516" s="26">
        <f t="shared" si="13"/>
        <v>1.1409035129495597</v>
      </c>
      <c r="AH516" s="13"/>
      <c r="AI516" s="13"/>
      <c r="AJ516" s="28"/>
      <c r="AK516" s="28"/>
      <c r="AL516" s="28"/>
      <c r="AM516" s="28"/>
      <c r="AN516" s="28"/>
      <c r="AO516" s="28"/>
      <c r="AP516" s="28"/>
      <c r="AQ516" s="28"/>
      <c r="AR516" s="28"/>
      <c r="AS516" s="28"/>
      <c r="AT516" s="28"/>
      <c r="AU516" s="28"/>
      <c r="AV516" s="28"/>
      <c r="AW516" s="28"/>
      <c r="AX516" s="28"/>
      <c r="AY516" s="28"/>
      <c r="AZ516" s="28"/>
      <c r="BA516" s="28"/>
      <c r="BB516" s="28"/>
      <c r="BC516" s="28"/>
      <c r="BD516" s="28"/>
      <c r="BE516" s="28"/>
      <c r="BF516" s="28"/>
      <c r="BG516" s="28"/>
      <c r="BH516" s="28"/>
      <c r="BI516" s="28"/>
      <c r="BJ516" s="28"/>
      <c r="BK516" s="28"/>
      <c r="BL516" s="28"/>
      <c r="BM516" s="28"/>
      <c r="BN516" s="28"/>
    </row>
    <row r="517" spans="2:66" x14ac:dyDescent="0.2">
      <c r="B517" s="3"/>
      <c r="C517" s="26"/>
      <c r="Z517" s="28"/>
      <c r="AB517" s="28">
        <v>35292</v>
      </c>
      <c r="AC517" s="26">
        <v>11.164868959947569</v>
      </c>
      <c r="AD517" s="26">
        <v>0.17032509030286189</v>
      </c>
      <c r="AE517" s="26">
        <f t="shared" si="13"/>
        <v>1.9016573138226893</v>
      </c>
      <c r="AH517" s="13"/>
      <c r="AI517" s="13"/>
      <c r="AJ517" s="28"/>
      <c r="AK517" s="28"/>
      <c r="AL517" s="28"/>
      <c r="AM517" s="28"/>
      <c r="AN517" s="28"/>
      <c r="AO517" s="28"/>
      <c r="AP517" s="28"/>
      <c r="AQ517" s="28"/>
      <c r="AR517" s="28"/>
      <c r="AS517" s="28"/>
      <c r="AT517" s="28"/>
      <c r="AU517" s="28"/>
      <c r="AV517" s="28"/>
      <c r="AW517" s="28"/>
      <c r="AX517" s="28"/>
      <c r="AY517" s="28"/>
      <c r="AZ517" s="28"/>
      <c r="BA517" s="28"/>
      <c r="BB517" s="28"/>
      <c r="BC517" s="28"/>
      <c r="BD517" s="28"/>
      <c r="BE517" s="28"/>
      <c r="BF517" s="28"/>
      <c r="BG517" s="28"/>
      <c r="BH517" s="28"/>
      <c r="BI517" s="28"/>
      <c r="BJ517" s="28"/>
      <c r="BK517" s="28"/>
      <c r="BL517" s="28"/>
      <c r="BM517" s="28"/>
      <c r="BN517" s="28"/>
    </row>
    <row r="518" spans="2:66" x14ac:dyDescent="0.2">
      <c r="B518" s="3"/>
      <c r="C518" s="26"/>
      <c r="Z518" s="28"/>
      <c r="AB518" s="28">
        <v>35323</v>
      </c>
      <c r="AC518" s="26">
        <v>12.99749813231897</v>
      </c>
      <c r="AD518" s="26">
        <v>0.10558488469019171</v>
      </c>
      <c r="AE518" s="26">
        <f t="shared" si="13"/>
        <v>1.3723393415618805</v>
      </c>
      <c r="AH518" s="13"/>
      <c r="AI518" s="13"/>
      <c r="AJ518" s="28"/>
      <c r="AK518" s="28"/>
      <c r="AL518" s="28"/>
      <c r="AM518" s="28"/>
      <c r="AN518" s="28"/>
      <c r="AO518" s="28"/>
      <c r="AP518" s="28"/>
      <c r="AQ518" s="28"/>
      <c r="AR518" s="28"/>
      <c r="AS518" s="28"/>
      <c r="AT518" s="28"/>
      <c r="AU518" s="28"/>
      <c r="AV518" s="28"/>
      <c r="AW518" s="28"/>
      <c r="AX518" s="28"/>
      <c r="AY518" s="28"/>
      <c r="AZ518" s="28"/>
      <c r="BA518" s="28"/>
      <c r="BB518" s="28"/>
      <c r="BC518" s="28"/>
      <c r="BD518" s="28"/>
      <c r="BE518" s="28"/>
      <c r="BF518" s="28"/>
      <c r="BG518" s="28"/>
      <c r="BH518" s="28"/>
      <c r="BI518" s="28"/>
      <c r="BJ518" s="28"/>
      <c r="BK518" s="28"/>
      <c r="BL518" s="28"/>
      <c r="BM518" s="28"/>
      <c r="BN518" s="28"/>
    </row>
    <row r="519" spans="2:66" x14ac:dyDescent="0.2">
      <c r="B519" s="3"/>
      <c r="C519" s="26"/>
      <c r="Z519" s="28"/>
      <c r="AB519" s="28">
        <v>35353</v>
      </c>
      <c r="AC519" s="26">
        <v>5.9163183058991686</v>
      </c>
      <c r="AD519" s="26">
        <v>1.2503473186996388E-2</v>
      </c>
      <c r="AE519" s="26">
        <f t="shared" si="13"/>
        <v>7.3974527303546145E-2</v>
      </c>
      <c r="AH519" s="13"/>
      <c r="AI519" s="13"/>
      <c r="AJ519" s="28"/>
      <c r="AK519" s="28"/>
      <c r="AL519" s="28"/>
      <c r="AM519" s="28"/>
      <c r="AN519" s="28"/>
      <c r="AO519" s="28"/>
      <c r="AP519" s="28"/>
      <c r="AQ519" s="28"/>
      <c r="AR519" s="28"/>
      <c r="AS519" s="28"/>
      <c r="AT519" s="28"/>
      <c r="AU519" s="28"/>
      <c r="AV519" s="28"/>
      <c r="AW519" s="28"/>
      <c r="AX519" s="28"/>
      <c r="AY519" s="28"/>
      <c r="AZ519" s="28"/>
      <c r="BA519" s="28"/>
      <c r="BB519" s="28"/>
      <c r="BC519" s="28"/>
      <c r="BD519" s="28"/>
      <c r="BE519" s="28"/>
      <c r="BF519" s="28"/>
      <c r="BG519" s="28"/>
      <c r="BH519" s="28"/>
      <c r="BI519" s="28"/>
      <c r="BJ519" s="28"/>
      <c r="BK519" s="28"/>
      <c r="BL519" s="28"/>
      <c r="BM519" s="28"/>
      <c r="BN519" s="28"/>
    </row>
    <row r="520" spans="2:66" x14ac:dyDescent="0.2">
      <c r="B520" s="3"/>
      <c r="C520" s="26"/>
      <c r="Z520" s="28"/>
      <c r="AB520" s="28">
        <v>35384</v>
      </c>
      <c r="AC520" s="26">
        <v>5.7350202437236861</v>
      </c>
      <c r="AD520" s="26">
        <v>8.1967213114754092E-2</v>
      </c>
      <c r="AE520" s="26">
        <f t="shared" si="13"/>
        <v>0.47008362653472835</v>
      </c>
      <c r="AH520" s="13"/>
      <c r="AI520" s="13"/>
      <c r="AJ520" s="28"/>
      <c r="AK520" s="28"/>
      <c r="AL520" s="28"/>
      <c r="AM520" s="28"/>
      <c r="AN520" s="28"/>
      <c r="AO520" s="28"/>
      <c r="AP520" s="28"/>
      <c r="AQ520" s="28"/>
      <c r="AR520" s="28"/>
      <c r="AS520" s="28"/>
      <c r="AT520" s="28"/>
      <c r="AU520" s="28"/>
      <c r="AV520" s="28"/>
      <c r="AW520" s="28"/>
      <c r="AX520" s="28"/>
      <c r="AY520" s="28"/>
      <c r="AZ520" s="28"/>
      <c r="BA520" s="28"/>
      <c r="BB520" s="28"/>
      <c r="BC520" s="28"/>
      <c r="BD520" s="28"/>
      <c r="BE520" s="28"/>
      <c r="BF520" s="28"/>
      <c r="BG520" s="28"/>
      <c r="BH520" s="28"/>
      <c r="BI520" s="28"/>
      <c r="BJ520" s="28"/>
      <c r="BK520" s="28"/>
      <c r="BL520" s="28"/>
      <c r="BM520" s="28"/>
      <c r="BN520" s="28"/>
    </row>
    <row r="521" spans="2:66" x14ac:dyDescent="0.2">
      <c r="B521" s="3"/>
      <c r="C521" s="26"/>
      <c r="Z521" s="28"/>
      <c r="AB521" s="28">
        <v>35414</v>
      </c>
      <c r="AC521" s="26">
        <v>4.5436970968929025</v>
      </c>
      <c r="AD521" s="26">
        <v>6.6685190330647397E-3</v>
      </c>
      <c r="AE521" s="26">
        <f t="shared" si="13"/>
        <v>3.0299730571111322E-2</v>
      </c>
      <c r="AH521" s="13"/>
      <c r="AI521" s="13"/>
      <c r="AJ521" s="28"/>
      <c r="AK521" s="28"/>
      <c r="AL521" s="28"/>
      <c r="AM521" s="28"/>
      <c r="AN521" s="28"/>
      <c r="AO521" s="28"/>
      <c r="AP521" s="28"/>
      <c r="AQ521" s="28"/>
      <c r="AR521" s="28"/>
      <c r="AS521" s="28"/>
      <c r="AT521" s="28"/>
      <c r="AU521" s="28"/>
      <c r="AV521" s="28"/>
      <c r="AW521" s="28"/>
      <c r="AX521" s="28"/>
      <c r="AY521" s="28"/>
      <c r="AZ521" s="28"/>
      <c r="BA521" s="28"/>
      <c r="BB521" s="28"/>
      <c r="BC521" s="28"/>
      <c r="BD521" s="28"/>
      <c r="BE521" s="28"/>
      <c r="BF521" s="28"/>
      <c r="BG521" s="28"/>
      <c r="BH521" s="28"/>
      <c r="BI521" s="28"/>
      <c r="BJ521" s="28"/>
      <c r="BK521" s="28"/>
      <c r="BL521" s="28"/>
      <c r="BM521" s="28"/>
      <c r="BN521" s="28"/>
    </row>
    <row r="522" spans="2:66" x14ac:dyDescent="0.2">
      <c r="B522" s="3"/>
      <c r="C522" s="26"/>
      <c r="Z522" s="28"/>
      <c r="AB522" s="28">
        <v>35445</v>
      </c>
      <c r="AC522" s="26">
        <v>5.2664022409480928</v>
      </c>
      <c r="AD522" s="26">
        <v>1.0752688172043012E-2</v>
      </c>
      <c r="AE522" s="26">
        <f t="shared" si="13"/>
        <v>5.6627981085463366E-2</v>
      </c>
      <c r="AH522" s="13"/>
      <c r="AI522" s="13"/>
      <c r="AJ522" s="28"/>
      <c r="AK522" s="28"/>
      <c r="AL522" s="28"/>
      <c r="AM522" s="28"/>
      <c r="AN522" s="28"/>
      <c r="AO522" s="28"/>
      <c r="AP522" s="28"/>
      <c r="AQ522" s="28"/>
      <c r="AR522" s="28"/>
      <c r="AS522" s="28"/>
      <c r="AT522" s="28"/>
      <c r="AU522" s="28"/>
      <c r="AV522" s="28"/>
      <c r="AW522" s="28"/>
      <c r="AX522" s="28"/>
      <c r="AY522" s="28"/>
      <c r="AZ522" s="28"/>
      <c r="BA522" s="28"/>
      <c r="BB522" s="28"/>
      <c r="BC522" s="28"/>
      <c r="BD522" s="28"/>
      <c r="BE522" s="28"/>
      <c r="BF522" s="28"/>
      <c r="BG522" s="28"/>
      <c r="BH522" s="28"/>
      <c r="BI522" s="28"/>
      <c r="BJ522" s="28"/>
      <c r="BK522" s="28"/>
      <c r="BL522" s="28"/>
      <c r="BM522" s="28"/>
      <c r="BN522" s="28"/>
    </row>
    <row r="523" spans="2:66" x14ac:dyDescent="0.2">
      <c r="B523" s="3"/>
      <c r="C523" s="26"/>
      <c r="Z523" s="28"/>
      <c r="AB523" s="28">
        <v>35476</v>
      </c>
      <c r="AC523" s="26">
        <v>11.17765079604809</v>
      </c>
      <c r="AD523" s="26">
        <v>2.7708850289495452E-2</v>
      </c>
      <c r="AE523" s="26">
        <f t="shared" si="13"/>
        <v>0.30971985249595618</v>
      </c>
      <c r="AH523" s="13"/>
      <c r="AI523" s="13"/>
      <c r="AJ523" s="28"/>
      <c r="AK523" s="28"/>
      <c r="AL523" s="28"/>
      <c r="AM523" s="28"/>
      <c r="AN523" s="28"/>
      <c r="AO523" s="28"/>
      <c r="AP523" s="28"/>
      <c r="AQ523" s="28"/>
      <c r="AR523" s="28"/>
      <c r="AS523" s="28"/>
      <c r="AT523" s="28"/>
      <c r="AU523" s="28"/>
      <c r="AV523" s="28"/>
      <c r="AW523" s="28"/>
      <c r="AX523" s="28"/>
      <c r="AY523" s="28"/>
      <c r="AZ523" s="28"/>
      <c r="BA523" s="28"/>
      <c r="BB523" s="28"/>
      <c r="BC523" s="28"/>
      <c r="BD523" s="28"/>
      <c r="BE523" s="28"/>
      <c r="BF523" s="28"/>
      <c r="BG523" s="28"/>
      <c r="BH523" s="28"/>
      <c r="BI523" s="28"/>
      <c r="BJ523" s="28"/>
      <c r="BK523" s="28"/>
      <c r="BL523" s="28"/>
      <c r="BM523" s="28"/>
      <c r="BN523" s="28"/>
    </row>
    <row r="524" spans="2:66" x14ac:dyDescent="0.2">
      <c r="B524" s="3"/>
      <c r="C524" s="26"/>
      <c r="Z524" s="28"/>
      <c r="AB524" s="28">
        <v>35504</v>
      </c>
      <c r="AC524" s="26">
        <v>8.3306157027465915</v>
      </c>
      <c r="AD524" s="26">
        <v>3.0603804797353185E-2</v>
      </c>
      <c r="AE524" s="26">
        <f t="shared" si="13"/>
        <v>0.2549485368086219</v>
      </c>
      <c r="AH524" s="13"/>
      <c r="AI524" s="13"/>
      <c r="AJ524" s="28"/>
      <c r="AK524" s="28"/>
      <c r="AL524" s="28"/>
      <c r="AM524" s="28"/>
      <c r="AN524" s="28"/>
      <c r="AO524" s="28"/>
      <c r="AP524" s="28"/>
      <c r="AQ524" s="28"/>
      <c r="AR524" s="28"/>
      <c r="AS524" s="28"/>
      <c r="AT524" s="28"/>
      <c r="AU524" s="28"/>
      <c r="AV524" s="28"/>
      <c r="AW524" s="28"/>
      <c r="AX524" s="28"/>
      <c r="AY524" s="28"/>
      <c r="AZ524" s="28"/>
      <c r="BA524" s="28"/>
      <c r="BB524" s="28"/>
      <c r="BC524" s="28"/>
      <c r="BD524" s="28"/>
      <c r="BE524" s="28"/>
      <c r="BF524" s="28"/>
      <c r="BG524" s="28"/>
      <c r="BH524" s="28"/>
      <c r="BI524" s="28"/>
      <c r="BJ524" s="28"/>
      <c r="BK524" s="28"/>
      <c r="BL524" s="28"/>
      <c r="BM524" s="28"/>
      <c r="BN524" s="28"/>
    </row>
    <row r="525" spans="2:66" x14ac:dyDescent="0.2">
      <c r="B525" s="3"/>
      <c r="C525" s="26"/>
      <c r="Z525" s="28"/>
      <c r="AB525" s="28">
        <v>35535</v>
      </c>
      <c r="AC525" s="26">
        <v>14.445338363324607</v>
      </c>
      <c r="AD525" s="26">
        <v>0.15756823821339952</v>
      </c>
      <c r="AE525" s="26">
        <f t="shared" si="13"/>
        <v>2.2761265163054905</v>
      </c>
      <c r="AH525" s="13"/>
      <c r="AI525" s="13"/>
      <c r="AJ525" s="28"/>
      <c r="AK525" s="28"/>
      <c r="AL525" s="28"/>
      <c r="AM525" s="28"/>
      <c r="AN525" s="28"/>
      <c r="AO525" s="28"/>
      <c r="AP525" s="28"/>
      <c r="AQ525" s="28"/>
      <c r="AR525" s="28"/>
      <c r="AS525" s="28"/>
      <c r="AT525" s="28"/>
      <c r="AU525" s="28"/>
      <c r="AV525" s="28"/>
      <c r="AW525" s="28"/>
      <c r="AX525" s="28"/>
      <c r="AY525" s="28"/>
      <c r="AZ525" s="28"/>
      <c r="BA525" s="28"/>
      <c r="BB525" s="28"/>
      <c r="BC525" s="28"/>
      <c r="BD525" s="28"/>
      <c r="BE525" s="28"/>
      <c r="BF525" s="28"/>
      <c r="BG525" s="28"/>
      <c r="BH525" s="28"/>
      <c r="BI525" s="28"/>
      <c r="BJ525" s="28"/>
      <c r="BK525" s="28"/>
      <c r="BL525" s="28"/>
      <c r="BM525" s="28"/>
      <c r="BN525" s="28"/>
    </row>
    <row r="526" spans="2:66" x14ac:dyDescent="0.2">
      <c r="B526" s="3"/>
      <c r="C526" s="26"/>
      <c r="Z526" s="28"/>
      <c r="AB526" s="28">
        <v>35565</v>
      </c>
      <c r="AC526" s="26">
        <v>10.137852421932356</v>
      </c>
      <c r="AD526" s="26">
        <v>7.5268817204301078E-2</v>
      </c>
      <c r="AE526" s="26">
        <f t="shared" si="13"/>
        <v>0.76306416079060746</v>
      </c>
      <c r="AH526" s="13"/>
      <c r="AI526" s="13"/>
      <c r="AJ526" s="28"/>
      <c r="AK526" s="28"/>
      <c r="AL526" s="28"/>
      <c r="AM526" s="28"/>
      <c r="AN526" s="28"/>
      <c r="AO526" s="28"/>
      <c r="AP526" s="28"/>
      <c r="AQ526" s="28"/>
      <c r="AR526" s="28"/>
      <c r="AS526" s="28"/>
      <c r="AT526" s="28"/>
      <c r="AU526" s="28"/>
      <c r="AV526" s="28"/>
      <c r="AW526" s="28"/>
      <c r="AX526" s="28"/>
      <c r="AY526" s="28"/>
      <c r="AZ526" s="28"/>
      <c r="BA526" s="28"/>
      <c r="BB526" s="28"/>
      <c r="BC526" s="28"/>
      <c r="BD526" s="28"/>
      <c r="BE526" s="28"/>
      <c r="BF526" s="28"/>
      <c r="BG526" s="28"/>
      <c r="BH526" s="28"/>
      <c r="BI526" s="28"/>
      <c r="BJ526" s="28"/>
      <c r="BK526" s="28"/>
      <c r="BL526" s="28"/>
      <c r="BM526" s="28"/>
      <c r="BN526" s="28"/>
    </row>
    <row r="527" spans="2:66" x14ac:dyDescent="0.2">
      <c r="B527" s="3"/>
      <c r="C527" s="26"/>
      <c r="Z527" s="28"/>
      <c r="AB527" s="28">
        <v>35596</v>
      </c>
      <c r="AC527" s="26">
        <v>7.8175578403051347</v>
      </c>
      <c r="AD527" s="26">
        <v>0.18982630272952852</v>
      </c>
      <c r="AE527" s="26">
        <f t="shared" si="13"/>
        <v>1.4839781011993618</v>
      </c>
      <c r="AH527" s="13"/>
      <c r="AI527" s="13"/>
      <c r="AJ527" s="28"/>
      <c r="AK527" s="28"/>
      <c r="AL527" s="28"/>
      <c r="AM527" s="28"/>
      <c r="AN527" s="28"/>
      <c r="AO527" s="28"/>
      <c r="AP527" s="28"/>
      <c r="AQ527" s="28"/>
      <c r="AR527" s="28"/>
      <c r="AS527" s="28"/>
      <c r="AT527" s="28"/>
      <c r="AU527" s="28"/>
      <c r="AV527" s="28"/>
      <c r="AW527" s="28"/>
      <c r="AX527" s="28"/>
      <c r="AY527" s="28"/>
      <c r="AZ527" s="28"/>
      <c r="BA527" s="28"/>
      <c r="BB527" s="28"/>
      <c r="BC527" s="28"/>
      <c r="BD527" s="28"/>
      <c r="BE527" s="28"/>
      <c r="BF527" s="28"/>
      <c r="BG527" s="28"/>
      <c r="BH527" s="28"/>
      <c r="BI527" s="28"/>
      <c r="BJ527" s="28"/>
      <c r="BK527" s="28"/>
      <c r="BL527" s="28"/>
      <c r="BM527" s="28"/>
      <c r="BN527" s="28"/>
    </row>
    <row r="528" spans="2:66" x14ac:dyDescent="0.2">
      <c r="B528" s="3"/>
      <c r="C528" s="26"/>
      <c r="Z528" s="28"/>
      <c r="AB528" s="28">
        <v>35626</v>
      </c>
      <c r="AC528" s="26">
        <v>9.1245601821563032</v>
      </c>
      <c r="AD528" s="26">
        <v>9.015715467328371E-2</v>
      </c>
      <c r="AE528" s="26">
        <f t="shared" si="13"/>
        <v>0.82264438366835158</v>
      </c>
      <c r="AH528" s="13"/>
      <c r="AI528" s="13"/>
      <c r="AJ528" s="28"/>
      <c r="AK528" s="28"/>
      <c r="AL528" s="28"/>
      <c r="AM528" s="28"/>
      <c r="AN528" s="28"/>
      <c r="AO528" s="28"/>
      <c r="AP528" s="28"/>
      <c r="AQ528" s="28"/>
      <c r="AR528" s="28"/>
      <c r="AS528" s="28"/>
      <c r="AT528" s="28"/>
      <c r="AU528" s="28"/>
      <c r="AV528" s="28"/>
      <c r="AW528" s="28"/>
      <c r="AX528" s="28"/>
      <c r="AY528" s="28"/>
      <c r="AZ528" s="28"/>
      <c r="BA528" s="28"/>
      <c r="BB528" s="28"/>
      <c r="BC528" s="28"/>
      <c r="BD528" s="28"/>
      <c r="BE528" s="28"/>
      <c r="BF528" s="28"/>
      <c r="BG528" s="28"/>
      <c r="BH528" s="28"/>
      <c r="BI528" s="28"/>
      <c r="BJ528" s="28"/>
      <c r="BK528" s="28"/>
      <c r="BL528" s="28"/>
      <c r="BM528" s="28"/>
      <c r="BN528" s="28"/>
    </row>
    <row r="529" spans="2:66" x14ac:dyDescent="0.2">
      <c r="B529" s="3"/>
      <c r="C529" s="26"/>
      <c r="Z529" s="28"/>
      <c r="AB529" s="28">
        <v>35657</v>
      </c>
      <c r="AC529" s="26">
        <v>11.770592287050727</v>
      </c>
      <c r="AD529" s="26">
        <v>0.10173697270471464</v>
      </c>
      <c r="AE529" s="26">
        <f t="shared" si="13"/>
        <v>1.1975044262260046</v>
      </c>
      <c r="AH529" s="13"/>
      <c r="AI529" s="13"/>
      <c r="AJ529" s="28"/>
      <c r="AK529" s="28"/>
      <c r="AL529" s="28"/>
      <c r="AM529" s="28"/>
      <c r="AN529" s="28"/>
      <c r="AO529" s="28"/>
      <c r="AP529" s="28"/>
      <c r="AQ529" s="28"/>
      <c r="AR529" s="28"/>
      <c r="AS529" s="28"/>
      <c r="AT529" s="28"/>
      <c r="AU529" s="28"/>
      <c r="AV529" s="28"/>
      <c r="AW529" s="28"/>
      <c r="AX529" s="28"/>
      <c r="AY529" s="28"/>
      <c r="AZ529" s="28"/>
      <c r="BA529" s="28"/>
      <c r="BB529" s="28"/>
      <c r="BC529" s="28"/>
      <c r="BD529" s="28"/>
      <c r="BE529" s="28"/>
      <c r="BF529" s="28"/>
      <c r="BG529" s="28"/>
      <c r="BH529" s="28"/>
      <c r="BI529" s="28"/>
      <c r="BJ529" s="28"/>
      <c r="BK529" s="28"/>
      <c r="BL529" s="28"/>
      <c r="BM529" s="28"/>
      <c r="BN529" s="28"/>
    </row>
    <row r="530" spans="2:66" x14ac:dyDescent="0.2">
      <c r="B530" s="3"/>
      <c r="C530" s="26"/>
      <c r="Z530" s="28"/>
      <c r="AB530" s="28">
        <v>35688</v>
      </c>
      <c r="AC530" s="26">
        <v>14.380929414020065</v>
      </c>
      <c r="AD530" s="26">
        <v>7.609594706368901E-2</v>
      </c>
      <c r="AE530" s="26">
        <f t="shared" si="13"/>
        <v>1.0943304434159191</v>
      </c>
      <c r="AH530" s="13"/>
      <c r="AI530" s="13"/>
      <c r="AJ530" s="28"/>
      <c r="AK530" s="28"/>
      <c r="AL530" s="28"/>
      <c r="AM530" s="28"/>
      <c r="AN530" s="28"/>
      <c r="AO530" s="28"/>
      <c r="AP530" s="28"/>
      <c r="AQ530" s="28"/>
      <c r="AR530" s="28"/>
      <c r="AS530" s="28"/>
      <c r="AT530" s="28"/>
      <c r="AU530" s="28"/>
      <c r="AV530" s="28"/>
      <c r="AW530" s="28"/>
      <c r="AX530" s="28"/>
      <c r="AY530" s="28"/>
      <c r="AZ530" s="28"/>
      <c r="BA530" s="28"/>
      <c r="BB530" s="28"/>
      <c r="BC530" s="28"/>
      <c r="BD530" s="28"/>
      <c r="BE530" s="28"/>
      <c r="BF530" s="28"/>
      <c r="BG530" s="28"/>
      <c r="BH530" s="28"/>
      <c r="BI530" s="28"/>
      <c r="BJ530" s="28"/>
      <c r="BK530" s="28"/>
      <c r="BL530" s="28"/>
      <c r="BM530" s="28"/>
      <c r="BN530" s="28"/>
    </row>
    <row r="531" spans="2:66" x14ac:dyDescent="0.2">
      <c r="B531" s="3"/>
      <c r="C531" s="26"/>
      <c r="Z531" s="28"/>
      <c r="AB531" s="28">
        <v>35718</v>
      </c>
      <c r="AC531" s="26">
        <v>7.1645982052116359</v>
      </c>
      <c r="AD531" s="26">
        <v>0.10463192721257236</v>
      </c>
      <c r="AE531" s="26">
        <f t="shared" si="13"/>
        <v>0.74964571791503043</v>
      </c>
      <c r="AH531" s="13"/>
      <c r="AI531" s="13"/>
      <c r="AJ531" s="28"/>
      <c r="AK531" s="28"/>
      <c r="AL531" s="28"/>
      <c r="AM531" s="28"/>
      <c r="AN531" s="28"/>
      <c r="AO531" s="28"/>
      <c r="AP531" s="28"/>
      <c r="AQ531" s="28"/>
      <c r="AR531" s="28"/>
      <c r="AS531" s="28"/>
      <c r="AT531" s="28"/>
      <c r="AU531" s="28"/>
      <c r="AV531" s="28"/>
      <c r="AW531" s="28"/>
      <c r="AX531" s="28"/>
      <c r="AY531" s="28"/>
      <c r="AZ531" s="28"/>
      <c r="BA531" s="28"/>
      <c r="BB531" s="28"/>
      <c r="BC531" s="28"/>
      <c r="BD531" s="28"/>
      <c r="BE531" s="28"/>
      <c r="BF531" s="28"/>
      <c r="BG531" s="28"/>
      <c r="BH531" s="28"/>
      <c r="BI531" s="28"/>
      <c r="BJ531" s="28"/>
      <c r="BK531" s="28"/>
      <c r="BL531" s="28"/>
      <c r="BM531" s="28"/>
      <c r="BN531" s="28"/>
    </row>
    <row r="532" spans="2:66" x14ac:dyDescent="0.2">
      <c r="B532" s="3"/>
      <c r="C532" s="26"/>
      <c r="Z532" s="28"/>
      <c r="AB532" s="28">
        <v>35749</v>
      </c>
      <c r="AC532" s="26">
        <v>10.554712992134752</v>
      </c>
      <c r="AD532" s="26">
        <v>0.10545905707196029</v>
      </c>
      <c r="AE532" s="26">
        <f t="shared" si="13"/>
        <v>1.1130900798156995</v>
      </c>
      <c r="AH532" s="13"/>
      <c r="AI532" s="13"/>
      <c r="AJ532" s="28"/>
      <c r="AK532" s="28"/>
      <c r="AL532" s="28"/>
      <c r="AM532" s="28"/>
      <c r="AN532" s="28"/>
      <c r="AO532" s="28"/>
      <c r="AP532" s="28"/>
      <c r="AQ532" s="28"/>
      <c r="AR532" s="28"/>
      <c r="AS532" s="28"/>
      <c r="AT532" s="28"/>
      <c r="AU532" s="28"/>
      <c r="AV532" s="28"/>
      <c r="AW532" s="28"/>
      <c r="AX532" s="28"/>
      <c r="AY532" s="28"/>
      <c r="AZ532" s="28"/>
      <c r="BA532" s="28"/>
      <c r="BB532" s="28"/>
      <c r="BC532" s="28"/>
      <c r="BD532" s="28"/>
      <c r="BE532" s="28"/>
      <c r="BF532" s="28"/>
      <c r="BG532" s="28"/>
      <c r="BH532" s="28"/>
      <c r="BI532" s="28"/>
      <c r="BJ532" s="28"/>
      <c r="BK532" s="28"/>
      <c r="BL532" s="28"/>
      <c r="BM532" s="28"/>
      <c r="BN532" s="28"/>
    </row>
    <row r="533" spans="2:66" x14ac:dyDescent="0.2">
      <c r="B533" s="3"/>
      <c r="C533" s="26"/>
      <c r="Z533" s="28"/>
      <c r="AB533" s="28">
        <v>35779</v>
      </c>
      <c r="AC533" s="26">
        <v>6.6161684731644321</v>
      </c>
      <c r="AD533" s="26">
        <v>3.0190239867659223E-2</v>
      </c>
      <c r="AE533" s="26">
        <f t="shared" si="13"/>
        <v>0.19974371320967887</v>
      </c>
      <c r="AH533" s="13"/>
      <c r="AI533" s="13"/>
      <c r="AJ533" s="28"/>
      <c r="AK533" s="28"/>
      <c r="AL533" s="28"/>
      <c r="AM533" s="28"/>
      <c r="AN533" s="28"/>
      <c r="AO533" s="28"/>
      <c r="AP533" s="28"/>
      <c r="AQ533" s="28"/>
      <c r="AR533" s="28"/>
      <c r="AS533" s="28"/>
      <c r="AT533" s="28"/>
      <c r="AU533" s="28"/>
      <c r="AV533" s="28"/>
      <c r="AW533" s="28"/>
      <c r="AX533" s="28"/>
      <c r="AY533" s="28"/>
      <c r="AZ533" s="28"/>
      <c r="BA533" s="28"/>
      <c r="BB533" s="28"/>
      <c r="BC533" s="28"/>
      <c r="BD533" s="28"/>
      <c r="BE533" s="28"/>
      <c r="BF533" s="28"/>
      <c r="BG533" s="28"/>
      <c r="BH533" s="28"/>
      <c r="BI533" s="28"/>
      <c r="BJ533" s="28"/>
      <c r="BK533" s="28"/>
      <c r="BL533" s="28"/>
      <c r="BM533" s="28"/>
      <c r="BN533" s="28"/>
    </row>
    <row r="534" spans="2:66" x14ac:dyDescent="0.2">
      <c r="B534" s="3"/>
      <c r="C534" s="26"/>
      <c r="Z534" s="28"/>
      <c r="AB534" s="28">
        <v>35810</v>
      </c>
      <c r="AC534" s="26">
        <v>10.904243029786373</v>
      </c>
      <c r="AD534" s="26">
        <v>3.1632348552670851E-2</v>
      </c>
      <c r="AE534" s="26">
        <f t="shared" si="13"/>
        <v>0.34492681622123422</v>
      </c>
      <c r="AH534" s="13"/>
      <c r="AI534" s="13"/>
      <c r="AJ534" s="28"/>
      <c r="AK534" s="28"/>
      <c r="AL534" s="28"/>
      <c r="AM534" s="28"/>
      <c r="AN534" s="28"/>
      <c r="AO534" s="28"/>
      <c r="AP534" s="28"/>
      <c r="AQ534" s="28"/>
      <c r="AR534" s="28"/>
      <c r="AS534" s="28"/>
      <c r="AT534" s="28"/>
      <c r="AU534" s="28"/>
      <c r="AV534" s="28"/>
      <c r="AW534" s="28"/>
      <c r="AX534" s="28"/>
      <c r="AY534" s="28"/>
      <c r="AZ534" s="28"/>
      <c r="BA534" s="28"/>
      <c r="BB534" s="28"/>
      <c r="BC534" s="28"/>
      <c r="BD534" s="28"/>
      <c r="BE534" s="28"/>
      <c r="BF534" s="28"/>
      <c r="BG534" s="28"/>
      <c r="BH534" s="28"/>
      <c r="BI534" s="28"/>
      <c r="BJ534" s="28"/>
      <c r="BK534" s="28"/>
      <c r="BL534" s="28"/>
      <c r="BM534" s="28"/>
      <c r="BN534" s="28"/>
    </row>
    <row r="535" spans="2:66" x14ac:dyDescent="0.2">
      <c r="B535" s="3"/>
      <c r="C535" s="26"/>
      <c r="Z535" s="28"/>
      <c r="AB535" s="28">
        <v>35841</v>
      </c>
      <c r="AC535" s="26">
        <v>13.187901600445132</v>
      </c>
      <c r="AD535" s="26">
        <v>2.7454491196657715E-2</v>
      </c>
      <c r="AE535" s="26">
        <f t="shared" si="13"/>
        <v>0.36206712839180905</v>
      </c>
      <c r="AH535" s="13"/>
      <c r="AI535" s="13"/>
      <c r="AJ535" s="28"/>
      <c r="AK535" s="28"/>
      <c r="AL535" s="28"/>
      <c r="AM535" s="28"/>
      <c r="AN535" s="28"/>
      <c r="AO535" s="28"/>
      <c r="AP535" s="28"/>
      <c r="AQ535" s="28"/>
      <c r="AR535" s="28"/>
      <c r="AS535" s="28"/>
      <c r="AT535" s="28"/>
      <c r="AU535" s="28"/>
      <c r="AV535" s="28"/>
      <c r="AW535" s="28"/>
      <c r="AX535" s="28"/>
      <c r="AY535" s="28"/>
      <c r="AZ535" s="28"/>
      <c r="BA535" s="28"/>
      <c r="BB535" s="28"/>
      <c r="BC535" s="28"/>
      <c r="BD535" s="28"/>
      <c r="BE535" s="28"/>
      <c r="BF535" s="28"/>
      <c r="BG535" s="28"/>
      <c r="BH535" s="28"/>
      <c r="BI535" s="28"/>
      <c r="BJ535" s="28"/>
      <c r="BK535" s="28"/>
      <c r="BL535" s="28"/>
      <c r="BM535" s="28"/>
      <c r="BN535" s="28"/>
    </row>
    <row r="536" spans="2:66" x14ac:dyDescent="0.2">
      <c r="B536" s="3"/>
      <c r="C536" s="26"/>
      <c r="Z536" s="28"/>
      <c r="AB536" s="28">
        <v>35869</v>
      </c>
      <c r="AC536" s="26">
        <v>7.5877369973558659</v>
      </c>
      <c r="AD536" s="26">
        <v>7.2814085347657417E-2</v>
      </c>
      <c r="AE536" s="26">
        <f t="shared" si="13"/>
        <v>0.5524941293210478</v>
      </c>
      <c r="AH536" s="13"/>
      <c r="AI536" s="13"/>
      <c r="AJ536" s="28"/>
      <c r="AK536" s="28"/>
      <c r="AL536" s="28"/>
      <c r="AM536" s="28"/>
      <c r="AN536" s="28"/>
      <c r="AO536" s="28"/>
      <c r="AP536" s="28"/>
      <c r="AQ536" s="28"/>
      <c r="AR536" s="28"/>
      <c r="AS536" s="28"/>
      <c r="AT536" s="28"/>
      <c r="AU536" s="28"/>
      <c r="AV536" s="28"/>
      <c r="AW536" s="28"/>
      <c r="AX536" s="28"/>
      <c r="AY536" s="28"/>
      <c r="AZ536" s="28"/>
      <c r="BA536" s="28"/>
      <c r="BB536" s="28"/>
      <c r="BC536" s="28"/>
      <c r="BD536" s="28"/>
      <c r="BE536" s="28"/>
      <c r="BF536" s="28"/>
      <c r="BG536" s="28"/>
      <c r="BH536" s="28"/>
      <c r="BI536" s="28"/>
      <c r="BJ536" s="28"/>
      <c r="BK536" s="28"/>
      <c r="BL536" s="28"/>
      <c r="BM536" s="28"/>
      <c r="BN536" s="28"/>
    </row>
    <row r="537" spans="2:66" x14ac:dyDescent="0.2">
      <c r="B537" s="3"/>
      <c r="C537" s="26"/>
      <c r="Z537" s="28"/>
      <c r="AB537" s="28">
        <v>35900</v>
      </c>
      <c r="AC537" s="26">
        <v>12.840300767399652</v>
      </c>
      <c r="AD537" s="26">
        <v>6.535362578334826E-2</v>
      </c>
      <c r="AE537" s="26">
        <f t="shared" si="13"/>
        <v>0.83916021129827634</v>
      </c>
      <c r="AH537" s="13"/>
      <c r="AI537" s="13"/>
      <c r="AJ537" s="28"/>
      <c r="AK537" s="28"/>
      <c r="AL537" s="28"/>
      <c r="AM537" s="28"/>
      <c r="AN537" s="28"/>
      <c r="AO537" s="28"/>
      <c r="AP537" s="28"/>
      <c r="AQ537" s="28"/>
      <c r="AR537" s="28"/>
      <c r="AS537" s="28"/>
      <c r="AT537" s="28"/>
      <c r="AU537" s="28"/>
      <c r="AV537" s="28"/>
      <c r="AW537" s="28"/>
      <c r="AX537" s="28"/>
      <c r="AY537" s="28"/>
      <c r="AZ537" s="28"/>
      <c r="BA537" s="28"/>
      <c r="BB537" s="28"/>
      <c r="BC537" s="28"/>
      <c r="BD537" s="28"/>
      <c r="BE537" s="28"/>
      <c r="BF537" s="28"/>
      <c r="BG537" s="28"/>
      <c r="BH537" s="28"/>
      <c r="BI537" s="28"/>
      <c r="BJ537" s="28"/>
      <c r="BK537" s="28"/>
      <c r="BL537" s="28"/>
      <c r="BM537" s="28"/>
      <c r="BN537" s="28"/>
    </row>
    <row r="538" spans="2:66" x14ac:dyDescent="0.2">
      <c r="B538" s="3"/>
      <c r="C538" s="26"/>
      <c r="Z538" s="28"/>
      <c r="AB538" s="28">
        <v>35930</v>
      </c>
      <c r="AC538" s="26">
        <v>12.969031493758598</v>
      </c>
      <c r="AD538" s="26">
        <v>0.16383169203222919</v>
      </c>
      <c r="AE538" s="26">
        <f t="shared" si="13"/>
        <v>2.12473837364174</v>
      </c>
      <c r="AH538" s="13"/>
      <c r="AI538" s="13"/>
      <c r="AJ538" s="28"/>
      <c r="AK538" s="28"/>
      <c r="AL538" s="28"/>
      <c r="AM538" s="28"/>
      <c r="AN538" s="28"/>
      <c r="AO538" s="28"/>
      <c r="AP538" s="28"/>
      <c r="AQ538" s="28"/>
      <c r="AR538" s="28"/>
      <c r="AS538" s="28"/>
      <c r="AT538" s="28"/>
      <c r="AU538" s="28"/>
      <c r="AV538" s="28"/>
      <c r="AW538" s="28"/>
      <c r="AX538" s="28"/>
      <c r="AY538" s="28"/>
      <c r="AZ538" s="28"/>
      <c r="BA538" s="28"/>
      <c r="BB538" s="28"/>
      <c r="BC538" s="28"/>
      <c r="BD538" s="28"/>
      <c r="BE538" s="28"/>
      <c r="BF538" s="28"/>
      <c r="BG538" s="28"/>
      <c r="BH538" s="28"/>
      <c r="BI538" s="28"/>
      <c r="BJ538" s="28"/>
      <c r="BK538" s="28"/>
      <c r="BL538" s="28"/>
      <c r="BM538" s="28"/>
      <c r="BN538" s="28"/>
    </row>
    <row r="539" spans="2:66" x14ac:dyDescent="0.2">
      <c r="B539" s="3"/>
      <c r="C539" s="26"/>
      <c r="Z539" s="28"/>
      <c r="AB539" s="28">
        <v>35961</v>
      </c>
      <c r="AC539" s="26">
        <v>8.3602829409017989</v>
      </c>
      <c r="AD539" s="26">
        <v>0.15428230378991348</v>
      </c>
      <c r="AE539" s="26">
        <f t="shared" si="13"/>
        <v>1.2898437124578426</v>
      </c>
      <c r="AH539" s="13"/>
      <c r="AI539" s="13"/>
      <c r="AJ539" s="28"/>
      <c r="AK539" s="28"/>
      <c r="AL539" s="28"/>
      <c r="AM539" s="28"/>
      <c r="AN539" s="28"/>
      <c r="AO539" s="28"/>
      <c r="AP539" s="28"/>
      <c r="AQ539" s="28"/>
      <c r="AR539" s="28"/>
      <c r="AS539" s="28"/>
      <c r="AT539" s="28"/>
      <c r="AU539" s="28"/>
      <c r="AV539" s="28"/>
      <c r="AW539" s="28"/>
      <c r="AX539" s="28"/>
      <c r="AY539" s="28"/>
      <c r="AZ539" s="28"/>
      <c r="BA539" s="28"/>
      <c r="BB539" s="28"/>
      <c r="BC539" s="28"/>
      <c r="BD539" s="28"/>
      <c r="BE539" s="28"/>
      <c r="BF539" s="28"/>
      <c r="BG539" s="28"/>
      <c r="BH539" s="28"/>
      <c r="BI539" s="28"/>
      <c r="BJ539" s="28"/>
      <c r="BK539" s="28"/>
      <c r="BL539" s="28"/>
      <c r="BM539" s="28"/>
      <c r="BN539" s="28"/>
    </row>
    <row r="540" spans="2:66" x14ac:dyDescent="0.2">
      <c r="B540" s="3"/>
      <c r="C540" s="26"/>
      <c r="Z540" s="28"/>
      <c r="AB540" s="28">
        <v>35991</v>
      </c>
      <c r="AC540" s="26">
        <v>11.530487211525122</v>
      </c>
      <c r="AD540" s="26">
        <v>0.1086242912563414</v>
      </c>
      <c r="AE540" s="26">
        <f t="shared" si="13"/>
        <v>1.2524910011922246</v>
      </c>
      <c r="AH540" s="13"/>
      <c r="AI540" s="13"/>
      <c r="AJ540" s="28"/>
      <c r="AK540" s="28"/>
      <c r="AL540" s="28"/>
      <c r="AM540" s="28"/>
      <c r="AN540" s="28"/>
      <c r="AO540" s="28"/>
      <c r="AP540" s="28"/>
      <c r="AQ540" s="28"/>
      <c r="AR540" s="28"/>
      <c r="AS540" s="28"/>
      <c r="AT540" s="28"/>
      <c r="AU540" s="28"/>
      <c r="AV540" s="28"/>
      <c r="AW540" s="28"/>
      <c r="AX540" s="28"/>
      <c r="AY540" s="28"/>
      <c r="AZ540" s="28"/>
      <c r="BA540" s="28"/>
      <c r="BB540" s="28"/>
      <c r="BC540" s="28"/>
      <c r="BD540" s="28"/>
      <c r="BE540" s="28"/>
      <c r="BF540" s="28"/>
      <c r="BG540" s="28"/>
      <c r="BH540" s="28"/>
      <c r="BI540" s="28"/>
      <c r="BJ540" s="28"/>
      <c r="BK540" s="28"/>
      <c r="BL540" s="28"/>
      <c r="BM540" s="28"/>
      <c r="BN540" s="28"/>
    </row>
    <row r="541" spans="2:66" x14ac:dyDescent="0.2">
      <c r="B541" s="3"/>
      <c r="C541" s="26"/>
      <c r="Z541" s="28"/>
      <c r="AB541" s="28">
        <v>36022</v>
      </c>
      <c r="AC541" s="26">
        <v>11.770592287050727</v>
      </c>
      <c r="AD541" s="26">
        <v>0.12145628170695316</v>
      </c>
      <c r="AE541" s="26">
        <f t="shared" si="13"/>
        <v>1.4296123726737231</v>
      </c>
      <c r="AH541" s="13"/>
      <c r="AI541" s="13"/>
      <c r="AJ541" s="28"/>
      <c r="AK541" s="28"/>
      <c r="AL541" s="28"/>
      <c r="AM541" s="28"/>
      <c r="AN541" s="28"/>
      <c r="AO541" s="28"/>
      <c r="AP541" s="28"/>
      <c r="AQ541" s="28"/>
      <c r="AR541" s="28"/>
      <c r="AS541" s="28"/>
      <c r="AT541" s="28"/>
      <c r="AU541" s="28"/>
      <c r="AV541" s="28"/>
      <c r="AW541" s="28"/>
      <c r="AX541" s="28"/>
      <c r="AY541" s="28"/>
      <c r="AZ541" s="28"/>
      <c r="BA541" s="28"/>
      <c r="BB541" s="28"/>
      <c r="BC541" s="28"/>
      <c r="BD541" s="28"/>
      <c r="BE541" s="28"/>
      <c r="BF541" s="28"/>
      <c r="BG541" s="28"/>
      <c r="BH541" s="28"/>
      <c r="BI541" s="28"/>
      <c r="BJ541" s="28"/>
      <c r="BK541" s="28"/>
      <c r="BL541" s="28"/>
      <c r="BM541" s="28"/>
      <c r="BN541" s="28"/>
    </row>
    <row r="542" spans="2:66" x14ac:dyDescent="0.2">
      <c r="B542" s="3"/>
      <c r="C542" s="26"/>
      <c r="Z542" s="28"/>
      <c r="AB542" s="28">
        <v>36053</v>
      </c>
      <c r="AC542" s="26">
        <v>8.8066787614903905</v>
      </c>
      <c r="AD542" s="26">
        <v>5.819158460161146E-2</v>
      </c>
      <c r="AE542" s="26">
        <f t="shared" si="13"/>
        <v>0.5124745922084829</v>
      </c>
      <c r="AH542" s="13"/>
      <c r="AI542" s="13"/>
      <c r="AJ542" s="28"/>
      <c r="AK542" s="28"/>
      <c r="AL542" s="28"/>
      <c r="AM542" s="28"/>
      <c r="AN542" s="28"/>
      <c r="AO542" s="28"/>
      <c r="AP542" s="28"/>
      <c r="AQ542" s="28"/>
      <c r="AR542" s="28"/>
      <c r="AS542" s="28"/>
      <c r="AT542" s="28"/>
      <c r="AU542" s="28"/>
      <c r="AV542" s="28"/>
      <c r="AW542" s="28"/>
      <c r="AX542" s="28"/>
      <c r="AY542" s="28"/>
      <c r="AZ542" s="28"/>
      <c r="BA542" s="28"/>
      <c r="BB542" s="28"/>
      <c r="BC542" s="28"/>
      <c r="BD542" s="28"/>
      <c r="BE542" s="28"/>
      <c r="BF542" s="28"/>
      <c r="BG542" s="28"/>
      <c r="BH542" s="28"/>
      <c r="BI542" s="28"/>
      <c r="BJ542" s="28"/>
      <c r="BK542" s="28"/>
      <c r="BL542" s="28"/>
      <c r="BM542" s="28"/>
      <c r="BN542" s="28"/>
    </row>
    <row r="543" spans="2:66" x14ac:dyDescent="0.2">
      <c r="B543" s="3"/>
      <c r="C543" s="26"/>
      <c r="Z543" s="28"/>
      <c r="AB543" s="28">
        <v>36083</v>
      </c>
      <c r="AC543" s="26">
        <v>4.6805406125665581</v>
      </c>
      <c r="AD543" s="26">
        <v>9.5195464040584904E-2</v>
      </c>
      <c r="AE543" s="26">
        <f t="shared" si="13"/>
        <v>0.44556623557407704</v>
      </c>
      <c r="AH543" s="13"/>
      <c r="AI543" s="13"/>
      <c r="AJ543" s="28"/>
      <c r="AK543" s="28"/>
      <c r="AL543" s="28"/>
      <c r="AM543" s="28"/>
      <c r="AN543" s="28"/>
      <c r="AO543" s="28"/>
      <c r="AP543" s="28"/>
      <c r="AQ543" s="28"/>
      <c r="AR543" s="28"/>
      <c r="AS543" s="28"/>
      <c r="AT543" s="28"/>
      <c r="AU543" s="28"/>
      <c r="AV543" s="28"/>
      <c r="AW543" s="28"/>
      <c r="AX543" s="28"/>
      <c r="AY543" s="28"/>
      <c r="AZ543" s="28"/>
      <c r="BA543" s="28"/>
      <c r="BB543" s="28"/>
      <c r="BC543" s="28"/>
      <c r="BD543" s="28"/>
      <c r="BE543" s="28"/>
      <c r="BF543" s="28"/>
      <c r="BG543" s="28"/>
      <c r="BH543" s="28"/>
      <c r="BI543" s="28"/>
      <c r="BJ543" s="28"/>
      <c r="BK543" s="28"/>
      <c r="BL543" s="28"/>
      <c r="BM543" s="28"/>
      <c r="BN543" s="28"/>
    </row>
    <row r="544" spans="2:66" x14ac:dyDescent="0.2">
      <c r="B544" s="3"/>
      <c r="C544" s="26"/>
      <c r="Z544" s="28"/>
      <c r="AB544" s="28">
        <v>36114</v>
      </c>
      <c r="AC544" s="26">
        <v>7.3142006377399467</v>
      </c>
      <c r="AD544" s="26">
        <v>9.5493882423157275E-2</v>
      </c>
      <c r="AE544" s="26">
        <f t="shared" si="13"/>
        <v>0.69846141571972042</v>
      </c>
      <c r="AH544" s="13"/>
      <c r="AI544" s="13"/>
      <c r="AJ544" s="28"/>
      <c r="AK544" s="28"/>
      <c r="AL544" s="28"/>
      <c r="AM544" s="28"/>
      <c r="AN544" s="28"/>
      <c r="AO544" s="28"/>
      <c r="AP544" s="28"/>
      <c r="AQ544" s="28"/>
      <c r="AR544" s="28"/>
      <c r="AS544" s="28"/>
      <c r="AT544" s="28"/>
      <c r="AU544" s="28"/>
      <c r="AV544" s="28"/>
      <c r="AW544" s="28"/>
      <c r="AX544" s="28"/>
      <c r="AY544" s="28"/>
      <c r="AZ544" s="28"/>
      <c r="BA544" s="28"/>
      <c r="BB544" s="28"/>
      <c r="BC544" s="28"/>
      <c r="BD544" s="28"/>
      <c r="BE544" s="28"/>
      <c r="BF544" s="28"/>
      <c r="BG544" s="28"/>
      <c r="BH544" s="28"/>
      <c r="BI544" s="28"/>
      <c r="BJ544" s="28"/>
      <c r="BK544" s="28"/>
      <c r="BL544" s="28"/>
      <c r="BM544" s="28"/>
      <c r="BN544" s="28"/>
    </row>
    <row r="545" spans="2:66" x14ac:dyDescent="0.2">
      <c r="B545" s="3"/>
      <c r="C545" s="26"/>
      <c r="Z545" s="28"/>
      <c r="AB545" s="28">
        <v>36144</v>
      </c>
      <c r="AC545" s="26">
        <v>4.5436970968929025</v>
      </c>
      <c r="AD545" s="26">
        <v>5.6699492688749627E-3</v>
      </c>
      <c r="AE545" s="26">
        <f t="shared" si="13"/>
        <v>2.5762532032517202E-2</v>
      </c>
      <c r="AH545" s="13"/>
      <c r="AI545" s="13"/>
      <c r="AJ545" s="28"/>
      <c r="AK545" s="28"/>
      <c r="AL545" s="28"/>
      <c r="AM545" s="28"/>
      <c r="AN545" s="28"/>
      <c r="AO545" s="28"/>
      <c r="AP545" s="28"/>
      <c r="AQ545" s="28"/>
      <c r="AR545" s="28"/>
      <c r="AS545" s="28"/>
      <c r="AT545" s="28"/>
      <c r="AU545" s="28"/>
      <c r="AV545" s="28"/>
      <c r="AW545" s="28"/>
      <c r="AX545" s="28"/>
      <c r="AY545" s="28"/>
      <c r="AZ545" s="28"/>
      <c r="BA545" s="28"/>
      <c r="BB545" s="28"/>
      <c r="BC545" s="28"/>
      <c r="BD545" s="28"/>
      <c r="BE545" s="28"/>
      <c r="BF545" s="28"/>
      <c r="BG545" s="28"/>
      <c r="BH545" s="28"/>
      <c r="BI545" s="28"/>
      <c r="BJ545" s="28"/>
      <c r="BK545" s="28"/>
      <c r="BL545" s="28"/>
      <c r="BM545" s="28"/>
      <c r="BN545" s="28"/>
    </row>
    <row r="546" spans="2:66" x14ac:dyDescent="0.2">
      <c r="B546" s="3"/>
      <c r="C546" s="26"/>
      <c r="Z546" s="28"/>
      <c r="AB546" s="28">
        <v>36175</v>
      </c>
      <c r="AC546" s="26">
        <v>9.0044090123812985</v>
      </c>
      <c r="AD546" s="26">
        <v>1.2844036697247705E-2</v>
      </c>
      <c r="AE546" s="26">
        <f t="shared" si="13"/>
        <v>0.11565295979205337</v>
      </c>
      <c r="AH546" s="13"/>
      <c r="AI546" s="13"/>
      <c r="AJ546" s="28"/>
      <c r="AK546" s="28"/>
      <c r="AL546" s="28"/>
      <c r="AM546" s="28"/>
      <c r="AN546" s="28"/>
      <c r="AO546" s="28"/>
      <c r="AP546" s="28"/>
      <c r="AQ546" s="28"/>
      <c r="AR546" s="28"/>
      <c r="AS546" s="28"/>
      <c r="AT546" s="28"/>
      <c r="AU546" s="28"/>
      <c r="AV546" s="28"/>
      <c r="AW546" s="28"/>
      <c r="AX546" s="28"/>
      <c r="AY546" s="28"/>
      <c r="AZ546" s="28"/>
      <c r="BA546" s="28"/>
      <c r="BB546" s="28"/>
      <c r="BC546" s="28"/>
      <c r="BD546" s="28"/>
      <c r="BE546" s="28"/>
      <c r="BF546" s="28"/>
      <c r="BG546" s="28"/>
      <c r="BH546" s="28"/>
      <c r="BI546" s="28"/>
      <c r="BJ546" s="28"/>
      <c r="BK546" s="28"/>
      <c r="BL546" s="28"/>
      <c r="BM546" s="28"/>
      <c r="BN546" s="28"/>
    </row>
    <row r="547" spans="2:66" x14ac:dyDescent="0.2">
      <c r="B547" s="3"/>
      <c r="C547" s="26"/>
      <c r="Z547" s="28"/>
      <c r="AB547" s="28">
        <v>36206</v>
      </c>
      <c r="AC547" s="26">
        <v>11.17765079604809</v>
      </c>
      <c r="AD547" s="26">
        <v>4.6972477064220183E-2</v>
      </c>
      <c r="AE547" s="26">
        <f t="shared" si="13"/>
        <v>0.52504194564923135</v>
      </c>
      <c r="AH547" s="13"/>
      <c r="AI547" s="13"/>
      <c r="AJ547" s="28"/>
      <c r="AK547" s="28"/>
      <c r="AL547" s="28"/>
      <c r="AM547" s="28"/>
      <c r="AN547" s="28"/>
      <c r="AO547" s="28"/>
      <c r="AP547" s="28"/>
      <c r="AQ547" s="28"/>
      <c r="AR547" s="28"/>
      <c r="AS547" s="28"/>
      <c r="AT547" s="28"/>
      <c r="AU547" s="28"/>
      <c r="AV547" s="28"/>
      <c r="AW547" s="28"/>
      <c r="AX547" s="28"/>
      <c r="AY547" s="28"/>
      <c r="AZ547" s="28"/>
      <c r="BA547" s="28"/>
      <c r="BB547" s="28"/>
      <c r="BC547" s="28"/>
      <c r="BD547" s="28"/>
      <c r="BE547" s="28"/>
      <c r="BF547" s="28"/>
      <c r="BG547" s="28"/>
      <c r="BH547" s="28"/>
      <c r="BI547" s="28"/>
      <c r="BJ547" s="28"/>
      <c r="BK547" s="28"/>
      <c r="BL547" s="28"/>
      <c r="BM547" s="28"/>
      <c r="BN547" s="28"/>
    </row>
    <row r="548" spans="2:66" x14ac:dyDescent="0.2">
      <c r="B548" s="3"/>
      <c r="C548" s="26"/>
      <c r="Z548" s="28"/>
      <c r="AB548" s="28">
        <v>36234</v>
      </c>
      <c r="AC548" s="26">
        <v>7.5877369973558659</v>
      </c>
      <c r="AD548" s="26">
        <v>5.5779816513761467E-2</v>
      </c>
      <c r="AE548" s="26">
        <f t="shared" si="13"/>
        <v>0.42324257746718957</v>
      </c>
      <c r="AH548" s="13"/>
      <c r="AI548" s="13"/>
      <c r="AJ548" s="28"/>
      <c r="AK548" s="28"/>
      <c r="AL548" s="28"/>
      <c r="AM548" s="28"/>
      <c r="AN548" s="28"/>
      <c r="AO548" s="28"/>
      <c r="AP548" s="28"/>
      <c r="AQ548" s="28"/>
      <c r="AR548" s="28"/>
      <c r="AS548" s="28"/>
      <c r="AT548" s="28"/>
      <c r="AU548" s="28"/>
      <c r="AV548" s="28"/>
      <c r="AW548" s="28"/>
      <c r="AX548" s="28"/>
      <c r="AY548" s="28"/>
      <c r="AZ548" s="28"/>
      <c r="BA548" s="28"/>
      <c r="BB548" s="28"/>
      <c r="BC548" s="28"/>
      <c r="BD548" s="28"/>
      <c r="BE548" s="28"/>
      <c r="BF548" s="28"/>
      <c r="BG548" s="28"/>
      <c r="BH548" s="28"/>
      <c r="BI548" s="28"/>
      <c r="BJ548" s="28"/>
      <c r="BK548" s="28"/>
      <c r="BL548" s="28"/>
      <c r="BM548" s="28"/>
      <c r="BN548" s="28"/>
    </row>
    <row r="549" spans="2:66" x14ac:dyDescent="0.2">
      <c r="B549" s="3"/>
      <c r="C549" s="26"/>
      <c r="Z549" s="28"/>
      <c r="AB549" s="28">
        <v>36265</v>
      </c>
      <c r="AC549" s="26">
        <v>11.235263171474694</v>
      </c>
      <c r="AD549" s="26">
        <v>0.16660550458715598</v>
      </c>
      <c r="AE549" s="26">
        <f t="shared" si="13"/>
        <v>1.8718566898530318</v>
      </c>
      <c r="AH549" s="13"/>
      <c r="AI549" s="13"/>
      <c r="AJ549" s="28"/>
      <c r="AK549" s="28"/>
      <c r="AL549" s="28"/>
      <c r="AM549" s="28"/>
      <c r="AN549" s="28"/>
      <c r="AO549" s="28"/>
      <c r="AP549" s="28"/>
      <c r="AQ549" s="28"/>
      <c r="AR549" s="28"/>
      <c r="AS549" s="28"/>
      <c r="AT549" s="28"/>
      <c r="AU549" s="28"/>
      <c r="AV549" s="28"/>
      <c r="AW549" s="28"/>
      <c r="AX549" s="28"/>
      <c r="AY549" s="28"/>
      <c r="AZ549" s="28"/>
      <c r="BA549" s="28"/>
      <c r="BB549" s="28"/>
      <c r="BC549" s="28"/>
      <c r="BD549" s="28"/>
      <c r="BE549" s="28"/>
      <c r="BF549" s="28"/>
      <c r="BG549" s="28"/>
      <c r="BH549" s="28"/>
      <c r="BI549" s="28"/>
      <c r="BJ549" s="28"/>
      <c r="BK549" s="28"/>
      <c r="BL549" s="28"/>
      <c r="BM549" s="28"/>
      <c r="BN549" s="28"/>
    </row>
    <row r="550" spans="2:66" x14ac:dyDescent="0.2">
      <c r="B550" s="3"/>
      <c r="C550" s="26"/>
      <c r="Z550" s="28"/>
      <c r="AB550" s="28">
        <v>36295</v>
      </c>
      <c r="AC550" s="26">
        <v>10.137852421932356</v>
      </c>
      <c r="AD550" s="26">
        <v>0.20660550458715596</v>
      </c>
      <c r="AE550" s="26">
        <f t="shared" si="13"/>
        <v>2.0945361150634554</v>
      </c>
      <c r="AH550" s="13"/>
      <c r="AI550" s="13"/>
      <c r="AJ550" s="28"/>
      <c r="AK550" s="28"/>
      <c r="AL550" s="28"/>
      <c r="AM550" s="28"/>
      <c r="AN550" s="28"/>
      <c r="AO550" s="28"/>
      <c r="AP550" s="28"/>
      <c r="AQ550" s="28"/>
      <c r="AR550" s="28"/>
      <c r="AS550" s="28"/>
      <c r="AT550" s="28"/>
      <c r="AU550" s="28"/>
      <c r="AV550" s="28"/>
      <c r="AW550" s="28"/>
      <c r="AX550" s="28"/>
      <c r="AY550" s="28"/>
      <c r="AZ550" s="28"/>
      <c r="BA550" s="28"/>
      <c r="BB550" s="28"/>
      <c r="BC550" s="28"/>
      <c r="BD550" s="28"/>
      <c r="BE550" s="28"/>
      <c r="BF550" s="28"/>
      <c r="BG550" s="28"/>
      <c r="BH550" s="28"/>
      <c r="BI550" s="28"/>
      <c r="BJ550" s="28"/>
      <c r="BK550" s="28"/>
      <c r="BL550" s="28"/>
      <c r="BM550" s="28"/>
      <c r="BN550" s="28"/>
    </row>
    <row r="551" spans="2:66" x14ac:dyDescent="0.2">
      <c r="B551" s="3"/>
      <c r="C551" s="26"/>
      <c r="Z551" s="28"/>
      <c r="AB551" s="28">
        <v>36326</v>
      </c>
      <c r="AC551" s="26">
        <v>8.9043674208583976</v>
      </c>
      <c r="AD551" s="26">
        <v>0.20844036697247706</v>
      </c>
      <c r="AE551" s="26">
        <f t="shared" si="13"/>
        <v>1.8560296128614935</v>
      </c>
      <c r="AH551" s="13"/>
      <c r="AI551" s="13"/>
      <c r="AJ551" s="28"/>
      <c r="AK551" s="28"/>
      <c r="AL551" s="28"/>
      <c r="AM551" s="28"/>
      <c r="AN551" s="28"/>
      <c r="AO551" s="28"/>
      <c r="AP551" s="28"/>
      <c r="AQ551" s="28"/>
      <c r="AR551" s="28"/>
      <c r="AS551" s="28"/>
      <c r="AT551" s="28"/>
      <c r="AU551" s="28"/>
      <c r="AV551" s="28"/>
      <c r="AW551" s="28"/>
      <c r="AX551" s="28"/>
      <c r="AY551" s="28"/>
      <c r="AZ551" s="28"/>
      <c r="BA551" s="28"/>
      <c r="BB551" s="28"/>
      <c r="BC551" s="28"/>
      <c r="BD551" s="28"/>
      <c r="BE551" s="28"/>
      <c r="BF551" s="28"/>
      <c r="BG551" s="28"/>
      <c r="BH551" s="28"/>
      <c r="BI551" s="28"/>
      <c r="BJ551" s="28"/>
      <c r="BK551" s="28"/>
      <c r="BL551" s="28"/>
      <c r="BM551" s="28"/>
      <c r="BN551" s="28"/>
    </row>
    <row r="552" spans="2:66" x14ac:dyDescent="0.2">
      <c r="B552" s="3"/>
      <c r="C552" s="26"/>
      <c r="Z552" s="28"/>
      <c r="AB552" s="28">
        <v>36356</v>
      </c>
      <c r="AC552" s="26">
        <v>10.328232972060091</v>
      </c>
      <c r="AD552" s="26">
        <v>7.7431192660550457E-2</v>
      </c>
      <c r="AE552" s="26">
        <f t="shared" si="13"/>
        <v>0.79972739710263452</v>
      </c>
      <c r="AH552" s="13"/>
      <c r="AI552" s="13"/>
      <c r="AJ552" s="28"/>
      <c r="AK552" s="28"/>
      <c r="AL552" s="28"/>
      <c r="AM552" s="28"/>
      <c r="AN552" s="28"/>
      <c r="AO552" s="28"/>
      <c r="AP552" s="28"/>
      <c r="AQ552" s="28"/>
      <c r="AR552" s="28"/>
      <c r="AS552" s="28"/>
      <c r="AT552" s="28"/>
      <c r="AU552" s="28"/>
      <c r="AV552" s="28"/>
      <c r="AW552" s="28"/>
      <c r="AX552" s="28"/>
      <c r="AY552" s="28"/>
      <c r="AZ552" s="28"/>
      <c r="BA552" s="28"/>
      <c r="BB552" s="28"/>
      <c r="BC552" s="28"/>
      <c r="BD552" s="28"/>
      <c r="BE552" s="28"/>
      <c r="BF552" s="28"/>
      <c r="BG552" s="28"/>
      <c r="BH552" s="28"/>
      <c r="BI552" s="28"/>
      <c r="BJ552" s="28"/>
      <c r="BK552" s="28"/>
      <c r="BL552" s="28"/>
      <c r="BM552" s="28"/>
      <c r="BN552" s="28"/>
    </row>
    <row r="553" spans="2:66" x14ac:dyDescent="0.2">
      <c r="B553" s="3"/>
      <c r="C553" s="26"/>
      <c r="Z553" s="28"/>
      <c r="AB553" s="28">
        <v>36387</v>
      </c>
      <c r="AC553" s="26">
        <v>7.5526450388979507</v>
      </c>
      <c r="AD553" s="26">
        <v>0.12513761467889908</v>
      </c>
      <c r="AE553" s="26">
        <f t="shared" si="13"/>
        <v>0.94511998468411051</v>
      </c>
      <c r="AH553" s="13"/>
      <c r="AI553" s="13"/>
      <c r="AJ553" s="28"/>
      <c r="AK553" s="28"/>
      <c r="AL553" s="28"/>
      <c r="AM553" s="28"/>
      <c r="AN553" s="28"/>
      <c r="AO553" s="28"/>
      <c r="AP553" s="28"/>
      <c r="AQ553" s="28"/>
      <c r="AR553" s="28"/>
      <c r="AS553" s="28"/>
      <c r="AT553" s="28"/>
      <c r="AU553" s="28"/>
      <c r="AV553" s="28"/>
      <c r="AW553" s="28"/>
      <c r="AX553" s="28"/>
      <c r="AY553" s="28"/>
      <c r="AZ553" s="28"/>
      <c r="BA553" s="28"/>
      <c r="BB553" s="28"/>
      <c r="BC553" s="28"/>
      <c r="BD553" s="28"/>
      <c r="BE553" s="28"/>
      <c r="BF553" s="28"/>
      <c r="BG553" s="28"/>
      <c r="BH553" s="28"/>
      <c r="BI553" s="28"/>
      <c r="BJ553" s="28"/>
      <c r="BK553" s="28"/>
      <c r="BL553" s="28"/>
      <c r="BM553" s="28"/>
      <c r="BN553" s="28"/>
    </row>
    <row r="554" spans="2:66" x14ac:dyDescent="0.2">
      <c r="B554" s="3"/>
      <c r="C554" s="26"/>
      <c r="Z554" s="28"/>
      <c r="AB554" s="28">
        <v>36418</v>
      </c>
      <c r="AC554" s="26">
        <v>8.100934795621912</v>
      </c>
      <c r="AD554" s="26">
        <v>4.4770642201834861E-2</v>
      </c>
      <c r="AE554" s="26">
        <f t="shared" si="13"/>
        <v>0.36268405323518282</v>
      </c>
      <c r="AH554" s="13"/>
      <c r="AI554" s="13"/>
      <c r="AJ554" s="28"/>
      <c r="AK554" s="28"/>
      <c r="AL554" s="28"/>
      <c r="AM554" s="28"/>
      <c r="AN554" s="28"/>
      <c r="AO554" s="28"/>
      <c r="AP554" s="28"/>
      <c r="AQ554" s="28"/>
      <c r="AR554" s="28"/>
      <c r="AS554" s="28"/>
      <c r="AT554" s="28"/>
      <c r="AU554" s="28"/>
      <c r="AV554" s="28"/>
      <c r="AW554" s="28"/>
      <c r="AX554" s="28"/>
      <c r="AY554" s="28"/>
      <c r="AZ554" s="28"/>
      <c r="BA554" s="28"/>
      <c r="BB554" s="28"/>
      <c r="BC554" s="28"/>
      <c r="BD554" s="28"/>
      <c r="BE554" s="28"/>
      <c r="BF554" s="28"/>
      <c r="BG554" s="28"/>
      <c r="BH554" s="28"/>
      <c r="BI554" s="28"/>
      <c r="BJ554" s="28"/>
      <c r="BK554" s="28"/>
      <c r="BL554" s="28"/>
      <c r="BM554" s="28"/>
      <c r="BN554" s="28"/>
    </row>
    <row r="555" spans="2:66" x14ac:dyDescent="0.2">
      <c r="B555" s="3"/>
      <c r="C555" s="26"/>
      <c r="Z555" s="28"/>
      <c r="AB555" s="28">
        <v>36448</v>
      </c>
      <c r="AC555" s="26">
        <v>4.6805406125665581</v>
      </c>
      <c r="AD555" s="26">
        <v>1.1009174311926604E-3</v>
      </c>
      <c r="AE555" s="26">
        <f t="shared" si="13"/>
        <v>5.1528887477796962E-3</v>
      </c>
      <c r="AH555" s="13"/>
      <c r="AI555" s="13"/>
      <c r="AJ555" s="28"/>
      <c r="AZ555" s="28"/>
      <c r="BA555" s="28"/>
      <c r="BB555" s="28"/>
      <c r="BC555" s="28"/>
      <c r="BD555" s="28"/>
      <c r="BE555" s="28"/>
      <c r="BF555" s="28"/>
      <c r="BG555" s="28"/>
      <c r="BH555" s="28"/>
      <c r="BI555" s="28"/>
      <c r="BJ555" s="28"/>
      <c r="BK555" s="28"/>
      <c r="BL555" s="28"/>
      <c r="BM555" s="28"/>
      <c r="BN555" s="28"/>
    </row>
    <row r="556" spans="2:66" x14ac:dyDescent="0.2">
      <c r="B556" s="3"/>
      <c r="C556" s="26"/>
      <c r="Z556" s="28"/>
      <c r="AB556" s="28">
        <v>36479</v>
      </c>
      <c r="AC556" s="26">
        <v>8.1149322106866215</v>
      </c>
      <c r="AD556" s="26">
        <v>3.339449541284404E-2</v>
      </c>
      <c r="AE556" s="26">
        <f t="shared" si="13"/>
        <v>0.27099406648531471</v>
      </c>
      <c r="AH556" s="13"/>
      <c r="AI556" s="13"/>
      <c r="AJ556" s="28"/>
      <c r="AZ556" s="28"/>
      <c r="BA556" s="28"/>
      <c r="BB556" s="28"/>
      <c r="BC556" s="28"/>
      <c r="BD556" s="28"/>
      <c r="BE556" s="28"/>
      <c r="BF556" s="28"/>
      <c r="BG556" s="28"/>
      <c r="BH556" s="28"/>
      <c r="BI556" s="28"/>
      <c r="BJ556" s="28"/>
      <c r="BK556" s="28"/>
      <c r="BL556" s="28"/>
      <c r="BM556" s="28"/>
      <c r="BN556" s="28"/>
    </row>
    <row r="557" spans="2:66" x14ac:dyDescent="0.2">
      <c r="B557" s="3"/>
      <c r="C557" s="26"/>
      <c r="Z557" s="28"/>
      <c r="AB557" s="28">
        <v>36509</v>
      </c>
      <c r="AC557" s="26">
        <v>5.9123915415917674</v>
      </c>
      <c r="AD557" s="26">
        <v>2.0917431192660547E-2</v>
      </c>
      <c r="AE557" s="26">
        <f t="shared" si="13"/>
        <v>0.12367204325531402</v>
      </c>
      <c r="AH557" s="13"/>
      <c r="AI557" s="13"/>
      <c r="AJ557" s="28"/>
      <c r="AZ557" s="28"/>
      <c r="BA557" s="28"/>
      <c r="BB557" s="28"/>
      <c r="BC557" s="28"/>
      <c r="BD557" s="28"/>
      <c r="BE557" s="28"/>
      <c r="BF557" s="28"/>
      <c r="BG557" s="28"/>
      <c r="BH557" s="28"/>
      <c r="BI557" s="28"/>
      <c r="BJ557" s="28"/>
      <c r="BK557" s="28"/>
      <c r="BL557" s="28"/>
      <c r="BM557" s="28"/>
      <c r="BN557" s="28"/>
    </row>
    <row r="558" spans="2:66" x14ac:dyDescent="0.2">
      <c r="B558" s="3"/>
      <c r="C558" s="26"/>
      <c r="Z558" s="28"/>
      <c r="AB558" s="28">
        <v>36540</v>
      </c>
      <c r="AC558" s="26">
        <v>7.7794775030463681</v>
      </c>
      <c r="AD558" s="26">
        <v>2.5884383088869713E-3</v>
      </c>
      <c r="AE558" s="26">
        <f t="shared" si="13"/>
        <v>2.0136697592009579E-2</v>
      </c>
      <c r="AH558" s="13"/>
      <c r="AI558" s="13"/>
      <c r="AJ558" s="28"/>
      <c r="AZ558" s="28"/>
      <c r="BA558" s="28"/>
      <c r="BB558" s="28"/>
      <c r="BC558" s="28"/>
      <c r="BD558" s="28"/>
      <c r="BE558" s="28"/>
      <c r="BF558" s="28"/>
      <c r="BG558" s="28"/>
      <c r="BH558" s="28"/>
      <c r="BI558" s="28"/>
      <c r="BJ558" s="28"/>
      <c r="BK558" s="28"/>
      <c r="BL558" s="28"/>
      <c r="BM558" s="28"/>
      <c r="BN558" s="28"/>
    </row>
    <row r="559" spans="2:66" x14ac:dyDescent="0.2">
      <c r="B559" s="3"/>
      <c r="C559" s="26"/>
      <c r="Z559" s="28"/>
      <c r="AB559" s="28">
        <v>36571</v>
      </c>
      <c r="AC559" s="26">
        <v>9.6675883238543516</v>
      </c>
      <c r="AD559" s="26">
        <v>6.8593615185504747E-2</v>
      </c>
      <c r="AE559" s="26">
        <f t="shared" si="13"/>
        <v>0.66313483325834421</v>
      </c>
      <c r="AH559" s="13"/>
      <c r="AI559" s="13"/>
      <c r="AJ559" s="28"/>
      <c r="AZ559" s="28"/>
      <c r="BA559" s="28"/>
      <c r="BB559" s="28"/>
      <c r="BC559" s="28"/>
      <c r="BD559" s="28"/>
      <c r="BE559" s="28"/>
      <c r="BF559" s="28"/>
      <c r="BG559" s="28"/>
      <c r="BH559" s="28"/>
      <c r="BI559" s="28"/>
      <c r="BJ559" s="28"/>
      <c r="BK559" s="28"/>
      <c r="BL559" s="28"/>
      <c r="BM559" s="28"/>
      <c r="BN559" s="28"/>
    </row>
    <row r="560" spans="2:66" x14ac:dyDescent="0.2">
      <c r="B560" s="3"/>
      <c r="C560" s="26"/>
      <c r="Z560" s="28"/>
      <c r="AB560" s="28">
        <v>36600</v>
      </c>
      <c r="AC560" s="26">
        <v>7.4389874039521189</v>
      </c>
      <c r="AD560" s="26">
        <v>3.7963761863675581E-2</v>
      </c>
      <c r="AE560" s="26">
        <f t="shared" si="13"/>
        <v>0.28241194631052047</v>
      </c>
      <c r="AH560" s="13"/>
      <c r="AI560" s="13"/>
      <c r="AJ560" s="28"/>
      <c r="AZ560" s="28"/>
      <c r="BA560" s="28"/>
      <c r="BB560" s="28"/>
      <c r="BC560" s="28"/>
      <c r="BD560" s="28"/>
      <c r="BE560" s="28"/>
      <c r="BF560" s="28"/>
      <c r="BG560" s="28"/>
      <c r="BH560" s="28"/>
      <c r="BI560" s="28"/>
      <c r="BJ560" s="28"/>
      <c r="BK560" s="28"/>
      <c r="BL560" s="28"/>
      <c r="BM560" s="28"/>
      <c r="BN560" s="28"/>
    </row>
    <row r="561" spans="2:66" x14ac:dyDescent="0.2">
      <c r="B561" s="3"/>
      <c r="C561" s="26"/>
      <c r="Z561" s="28"/>
      <c r="AB561" s="28">
        <v>36631</v>
      </c>
      <c r="AC561" s="26">
        <v>8.5066992584022696</v>
      </c>
      <c r="AD561" s="26">
        <v>6.5142364106988787E-2</v>
      </c>
      <c r="AE561" s="26">
        <f t="shared" si="13"/>
        <v>0.5541465004394921</v>
      </c>
      <c r="AH561" s="13"/>
      <c r="AI561" s="13"/>
      <c r="AJ561" s="28"/>
      <c r="AZ561" s="28"/>
      <c r="BA561" s="28"/>
      <c r="BB561" s="28"/>
      <c r="BC561" s="28"/>
      <c r="BD561" s="28"/>
      <c r="BE561" s="28"/>
      <c r="BF561" s="28"/>
      <c r="BG561" s="28"/>
      <c r="BH561" s="28"/>
      <c r="BI561" s="28"/>
      <c r="BJ561" s="28"/>
      <c r="BK561" s="28"/>
      <c r="BL561" s="28"/>
      <c r="BM561" s="28"/>
      <c r="BN561" s="28"/>
    </row>
    <row r="562" spans="2:66" x14ac:dyDescent="0.2">
      <c r="B562" s="3"/>
      <c r="C562" s="26"/>
      <c r="Z562" s="28"/>
      <c r="AB562" s="28">
        <v>36661</v>
      </c>
      <c r="AC562" s="26">
        <v>10.634362932137909</v>
      </c>
      <c r="AD562" s="26">
        <v>9.3183779119930976E-2</v>
      </c>
      <c r="AE562" s="26">
        <f t="shared" si="13"/>
        <v>0.99095012654952053</v>
      </c>
      <c r="AH562" s="13"/>
      <c r="AI562" s="13"/>
      <c r="AJ562" s="28"/>
      <c r="AZ562" s="28"/>
      <c r="BA562" s="28"/>
      <c r="BB562" s="28"/>
      <c r="BC562" s="28"/>
      <c r="BD562" s="28"/>
      <c r="BE562" s="28"/>
      <c r="BF562" s="28"/>
      <c r="BG562" s="28"/>
      <c r="BH562" s="28"/>
      <c r="BI562" s="28"/>
      <c r="BJ562" s="28"/>
      <c r="BK562" s="28"/>
      <c r="BL562" s="28"/>
      <c r="BM562" s="28"/>
      <c r="BN562" s="28"/>
    </row>
    <row r="563" spans="2:66" x14ac:dyDescent="0.2">
      <c r="B563" s="3"/>
      <c r="C563" s="26"/>
      <c r="Z563" s="28"/>
      <c r="AB563" s="28">
        <v>36692</v>
      </c>
      <c r="AC563" s="26">
        <v>6.0910684685613701</v>
      </c>
      <c r="AD563" s="26">
        <v>0.22864538395168249</v>
      </c>
      <c r="AE563" s="26">
        <f t="shared" si="13"/>
        <v>1.3926946886702012</v>
      </c>
      <c r="AH563" s="13"/>
      <c r="AI563" s="13"/>
      <c r="AJ563" s="28"/>
      <c r="AZ563" s="28"/>
      <c r="BA563" s="28"/>
      <c r="BB563" s="28"/>
      <c r="BC563" s="28"/>
      <c r="BD563" s="28"/>
      <c r="BE563" s="28"/>
      <c r="BF563" s="28"/>
      <c r="BG563" s="28"/>
      <c r="BH563" s="28"/>
      <c r="BI563" s="28"/>
      <c r="BJ563" s="28"/>
      <c r="BK563" s="28"/>
      <c r="BL563" s="28"/>
      <c r="BM563" s="28"/>
      <c r="BN563" s="28"/>
    </row>
    <row r="564" spans="2:66" x14ac:dyDescent="0.2">
      <c r="B564" s="3"/>
      <c r="C564" s="26"/>
      <c r="Z564" s="28"/>
      <c r="AB564" s="28">
        <v>36722</v>
      </c>
      <c r="AC564" s="26">
        <v>7.0744878140238381</v>
      </c>
      <c r="AD564" s="26">
        <v>0.18377911993097498</v>
      </c>
      <c r="AE564" s="26">
        <f t="shared" si="13"/>
        <v>1.3001431444237079</v>
      </c>
      <c r="AH564" s="13"/>
      <c r="AI564" s="13"/>
      <c r="AJ564" s="28"/>
      <c r="AZ564" s="28"/>
      <c r="BA564" s="28"/>
      <c r="BB564" s="28"/>
      <c r="BC564" s="28"/>
      <c r="BD564" s="28"/>
      <c r="BE564" s="28"/>
      <c r="BF564" s="28"/>
      <c r="BG564" s="28"/>
      <c r="BH564" s="28"/>
      <c r="BI564" s="28"/>
      <c r="BJ564" s="28"/>
      <c r="BK564" s="28"/>
      <c r="BL564" s="28"/>
      <c r="BM564" s="28"/>
      <c r="BN564" s="28"/>
    </row>
    <row r="565" spans="2:66" x14ac:dyDescent="0.2">
      <c r="B565" s="3"/>
      <c r="C565" s="26"/>
      <c r="Z565" s="28"/>
      <c r="AB565" s="28">
        <v>36753</v>
      </c>
      <c r="AC565" s="26">
        <v>7.0146555903787329</v>
      </c>
      <c r="AD565" s="26">
        <v>0.11044003451251079</v>
      </c>
      <c r="AE565" s="26">
        <f t="shared" si="13"/>
        <v>0.77469880549480397</v>
      </c>
      <c r="AH565" s="13"/>
      <c r="AI565" s="13"/>
      <c r="AJ565" s="28"/>
      <c r="AZ565" s="28"/>
      <c r="BA565" s="28"/>
      <c r="BB565" s="28"/>
      <c r="BC565" s="28"/>
      <c r="BD565" s="28"/>
      <c r="BE565" s="28"/>
      <c r="BF565" s="28"/>
      <c r="BG565" s="28"/>
      <c r="BH565" s="28"/>
      <c r="BI565" s="28"/>
      <c r="BJ565" s="28"/>
      <c r="BK565" s="28"/>
      <c r="BL565" s="28"/>
      <c r="BM565" s="28"/>
      <c r="BN565" s="28"/>
    </row>
    <row r="566" spans="2:66" x14ac:dyDescent="0.2">
      <c r="B566" s="3"/>
      <c r="C566" s="26"/>
      <c r="Z566" s="28"/>
      <c r="AB566" s="28">
        <v>36784</v>
      </c>
      <c r="AC566" s="26">
        <v>8.7362135550931903</v>
      </c>
      <c r="AD566" s="26">
        <v>4.8748921484037963E-2</v>
      </c>
      <c r="AE566" s="26">
        <f t="shared" si="13"/>
        <v>0.42588098866502611</v>
      </c>
      <c r="AH566" s="13"/>
      <c r="AI566" s="13"/>
      <c r="AJ566" s="28"/>
      <c r="AZ566" s="28"/>
      <c r="BA566" s="28"/>
      <c r="BB566" s="28"/>
      <c r="BC566" s="28"/>
      <c r="BD566" s="28"/>
      <c r="BE566" s="28"/>
      <c r="BF566" s="28"/>
      <c r="BG566" s="28"/>
      <c r="BH566" s="28"/>
      <c r="BI566" s="28"/>
      <c r="BJ566" s="28"/>
      <c r="BK566" s="28"/>
      <c r="BL566" s="28"/>
      <c r="BM566" s="28"/>
      <c r="BN566" s="28"/>
    </row>
    <row r="567" spans="2:66" x14ac:dyDescent="0.2">
      <c r="B567" s="3"/>
      <c r="C567" s="26"/>
      <c r="Z567" s="28"/>
      <c r="AB567" s="28">
        <v>36814</v>
      </c>
      <c r="AC567" s="26">
        <v>5.6680846327652024</v>
      </c>
      <c r="AD567" s="26">
        <v>8.7575496117342527E-2</v>
      </c>
      <c r="AE567" s="26">
        <f t="shared" si="13"/>
        <v>0.49638532374949784</v>
      </c>
      <c r="AH567" s="13"/>
      <c r="AI567" s="13"/>
      <c r="AJ567" s="28"/>
      <c r="AZ567" s="28"/>
      <c r="BA567" s="28"/>
      <c r="BB567" s="28"/>
      <c r="BC567" s="28"/>
      <c r="BD567" s="28"/>
      <c r="BE567" s="28"/>
      <c r="BF567" s="28"/>
      <c r="BG567" s="28"/>
      <c r="BH567" s="28"/>
      <c r="BI567" s="28"/>
      <c r="BJ567" s="28"/>
      <c r="BK567" s="28"/>
      <c r="BL567" s="28"/>
      <c r="BM567" s="28"/>
      <c r="BN567" s="28"/>
    </row>
    <row r="568" spans="2:66" x14ac:dyDescent="0.2">
      <c r="B568" s="3"/>
      <c r="C568" s="26"/>
      <c r="Z568" s="28"/>
      <c r="AB568" s="28">
        <v>36845</v>
      </c>
      <c r="AC568" s="26">
        <v>5.8132036824283411</v>
      </c>
      <c r="AD568" s="26">
        <v>4.6591889559965488E-2</v>
      </c>
      <c r="AE568" s="26">
        <f t="shared" si="13"/>
        <v>0.27084814396128598</v>
      </c>
      <c r="AH568" s="13"/>
      <c r="AI568" s="13"/>
      <c r="AJ568" s="28"/>
      <c r="AK568" s="13"/>
      <c r="AL568" s="13"/>
      <c r="AM568" s="13"/>
      <c r="AN568" s="13"/>
      <c r="AO568" s="13"/>
      <c r="AP568" s="13"/>
      <c r="AZ568" s="28"/>
      <c r="BA568" s="28"/>
      <c r="BB568" s="28"/>
      <c r="BC568" s="28"/>
      <c r="BD568" s="28"/>
      <c r="BE568" s="28"/>
      <c r="BF568" s="28"/>
      <c r="BG568" s="28"/>
      <c r="BH568" s="28"/>
      <c r="BI568" s="28"/>
      <c r="BJ568" s="28"/>
      <c r="BK568" s="28"/>
      <c r="BL568" s="28"/>
      <c r="BM568" s="28"/>
      <c r="BN568" s="28"/>
    </row>
    <row r="569" spans="2:66" x14ac:dyDescent="0.2">
      <c r="B569" s="3"/>
      <c r="C569" s="26"/>
      <c r="Z569" s="28"/>
      <c r="AB569" s="28">
        <v>36875</v>
      </c>
      <c r="AC569" s="26">
        <v>3.6209708694426803</v>
      </c>
      <c r="AD569" s="26">
        <v>2.6747195858498708E-2</v>
      </c>
      <c r="AE569" s="26">
        <f t="shared" si="13"/>
        <v>9.685081704290173E-2</v>
      </c>
      <c r="AH569" s="13"/>
      <c r="AI569" s="13"/>
      <c r="AJ569" s="28"/>
      <c r="AK569" s="28"/>
      <c r="AL569" s="28"/>
      <c r="AM569" s="28"/>
      <c r="AN569" s="28"/>
      <c r="AO569" s="28"/>
      <c r="AP569" s="28"/>
      <c r="AQ569" s="28"/>
      <c r="AR569" s="28"/>
      <c r="AS569" s="28"/>
      <c r="AT569" s="28"/>
      <c r="AU569" s="28"/>
      <c r="AV569" s="28"/>
      <c r="AW569" s="28"/>
      <c r="AX569" s="28"/>
      <c r="AY569" s="28"/>
      <c r="AZ569" s="28"/>
      <c r="BA569" s="28"/>
      <c r="BB569" s="28"/>
      <c r="BC569" s="28"/>
      <c r="BD569" s="28"/>
      <c r="BE569" s="28"/>
      <c r="BF569" s="28"/>
      <c r="BG569" s="28"/>
      <c r="BH569" s="28"/>
      <c r="BI569" s="28"/>
      <c r="BJ569" s="28"/>
      <c r="BK569" s="28"/>
      <c r="BL569" s="28"/>
      <c r="BM569" s="28"/>
      <c r="BN569" s="28"/>
    </row>
    <row r="570" spans="2:66" x14ac:dyDescent="0.2">
      <c r="B570" s="3"/>
      <c r="C570" s="26"/>
      <c r="Z570" s="28"/>
      <c r="AB570" s="28">
        <v>36906</v>
      </c>
      <c r="AC570" s="26">
        <v>7.873394631072129</v>
      </c>
      <c r="AD570" s="26">
        <v>2.7978623074504876E-2</v>
      </c>
      <c r="AE570" s="26">
        <f t="shared" si="13"/>
        <v>0.22028674069959747</v>
      </c>
      <c r="AH570" s="13"/>
      <c r="AI570" s="13"/>
      <c r="AJ570" s="28"/>
      <c r="AK570" s="28"/>
      <c r="AL570" s="28"/>
      <c r="AM570" s="28"/>
      <c r="AN570" s="28"/>
      <c r="AO570" s="28"/>
      <c r="AP570" s="28"/>
      <c r="AQ570" s="28"/>
      <c r="AR570" s="28"/>
      <c r="AS570" s="28"/>
      <c r="AT570" s="28"/>
      <c r="AU570" s="28"/>
      <c r="AV570" s="28"/>
      <c r="AW570" s="28"/>
      <c r="AX570" s="28"/>
      <c r="AY570" s="28"/>
      <c r="AZ570" s="28"/>
      <c r="BA570" s="28"/>
      <c r="BB570" s="28"/>
      <c r="BC570" s="28"/>
      <c r="BD570" s="28"/>
      <c r="BE570" s="28"/>
      <c r="BF570" s="28"/>
      <c r="BG570" s="28"/>
      <c r="BH570" s="28"/>
      <c r="BI570" s="28"/>
      <c r="BJ570" s="28"/>
      <c r="BK570" s="28"/>
      <c r="BL570" s="28"/>
      <c r="BM570" s="28"/>
      <c r="BN570" s="28"/>
    </row>
    <row r="571" spans="2:66" x14ac:dyDescent="0.2">
      <c r="B571" s="3"/>
      <c r="C571" s="26"/>
      <c r="Z571" s="28"/>
      <c r="AB571" s="28">
        <v>36937</v>
      </c>
      <c r="AC571" s="26">
        <v>11.077047352148885</v>
      </c>
      <c r="AD571" s="26">
        <v>5.7214712354605471E-2</v>
      </c>
      <c r="AE571" s="26">
        <f t="shared" si="13"/>
        <v>0.63377007799154261</v>
      </c>
      <c r="AH571" s="13"/>
      <c r="AI571" s="13"/>
      <c r="AJ571" s="28"/>
      <c r="AK571" s="28"/>
      <c r="AL571" s="28"/>
      <c r="AM571" s="28"/>
      <c r="AN571" s="28"/>
      <c r="AO571" s="28"/>
      <c r="AP571" s="28"/>
      <c r="AQ571" s="28"/>
      <c r="AR571" s="28"/>
      <c r="AS571" s="28"/>
      <c r="AT571" s="28"/>
      <c r="AU571" s="28"/>
      <c r="AV571" s="28"/>
      <c r="AW571" s="28"/>
      <c r="AX571" s="28"/>
      <c r="AY571" s="28"/>
      <c r="AZ571" s="28"/>
      <c r="BA571" s="28"/>
      <c r="BB571" s="28"/>
      <c r="BC571" s="28"/>
      <c r="BD571" s="28"/>
      <c r="BE571" s="28"/>
      <c r="BF571" s="28"/>
      <c r="BG571" s="28"/>
      <c r="BH571" s="28"/>
      <c r="BI571" s="28"/>
      <c r="BJ571" s="28"/>
      <c r="BK571" s="28"/>
      <c r="BL571" s="28"/>
      <c r="BM571" s="28"/>
      <c r="BN571" s="28"/>
    </row>
    <row r="572" spans="2:66" x14ac:dyDescent="0.2">
      <c r="B572" s="3"/>
      <c r="C572" s="26"/>
      <c r="Z572" s="28"/>
      <c r="AB572" s="28">
        <v>36965</v>
      </c>
      <c r="AC572" s="26">
        <v>6.7688435409549061</v>
      </c>
      <c r="AD572" s="26">
        <v>4.1496384784658918E-2</v>
      </c>
      <c r="AE572" s="26">
        <f t="shared" si="13"/>
        <v>0.28088253612261799</v>
      </c>
      <c r="AH572" s="13"/>
      <c r="AI572" s="13"/>
      <c r="AJ572" s="28"/>
      <c r="AK572" s="28"/>
      <c r="AL572" s="28"/>
      <c r="AM572" s="28"/>
      <c r="AN572" s="28"/>
      <c r="AO572" s="28"/>
      <c r="AP572" s="28"/>
      <c r="AQ572" s="28"/>
      <c r="AR572" s="28"/>
      <c r="AS572" s="28"/>
      <c r="AT572" s="28"/>
      <c r="AU572" s="28"/>
      <c r="AV572" s="28"/>
      <c r="AW572" s="28"/>
      <c r="AX572" s="28"/>
      <c r="AY572" s="28"/>
      <c r="AZ572" s="28"/>
      <c r="BA572" s="28"/>
      <c r="BB572" s="28"/>
      <c r="BC572" s="28"/>
      <c r="BD572" s="28"/>
      <c r="BE572" s="28"/>
      <c r="BF572" s="28"/>
      <c r="BG572" s="28"/>
      <c r="BH572" s="28"/>
      <c r="BI572" s="28"/>
      <c r="BJ572" s="28"/>
      <c r="BK572" s="28"/>
      <c r="BL572" s="28"/>
      <c r="BM572" s="28"/>
      <c r="BN572" s="28"/>
    </row>
    <row r="573" spans="2:66" x14ac:dyDescent="0.2">
      <c r="B573" s="3"/>
      <c r="C573" s="26"/>
      <c r="Z573" s="28"/>
      <c r="AB573" s="28">
        <v>36996</v>
      </c>
      <c r="AC573" s="26">
        <v>7.6239285806435451</v>
      </c>
      <c r="AD573" s="26">
        <v>8.4250235774913557E-2</v>
      </c>
      <c r="AE573" s="26">
        <f t="shared" si="13"/>
        <v>0.64231778045032073</v>
      </c>
      <c r="AH573" s="13"/>
      <c r="AI573" s="13"/>
      <c r="AJ573" s="28"/>
      <c r="AK573" s="28"/>
      <c r="AL573" s="28"/>
      <c r="AM573" s="28"/>
      <c r="AN573" s="28"/>
      <c r="AO573" s="28"/>
      <c r="AP573" s="28"/>
      <c r="AQ573" s="28"/>
      <c r="AR573" s="28"/>
      <c r="AS573" s="28"/>
      <c r="AT573" s="28"/>
      <c r="AU573" s="28"/>
      <c r="AV573" s="28"/>
      <c r="AW573" s="28"/>
      <c r="AX573" s="28"/>
      <c r="AY573" s="28"/>
      <c r="AZ573" s="28"/>
      <c r="BA573" s="28"/>
      <c r="BB573" s="28"/>
      <c r="BC573" s="28"/>
      <c r="BD573" s="28"/>
      <c r="BE573" s="28"/>
      <c r="BF573" s="28"/>
      <c r="BG573" s="28"/>
      <c r="BH573" s="28"/>
      <c r="BI573" s="28"/>
      <c r="BJ573" s="28"/>
      <c r="BK573" s="28"/>
      <c r="BL573" s="28"/>
      <c r="BM573" s="28"/>
      <c r="BN573" s="28"/>
    </row>
    <row r="574" spans="2:66" x14ac:dyDescent="0.2">
      <c r="B574" s="3"/>
      <c r="C574" s="26"/>
      <c r="Z574" s="28"/>
      <c r="AB574" s="28">
        <v>37026</v>
      </c>
      <c r="AC574" s="26">
        <v>9.2144228132699748</v>
      </c>
      <c r="AD574" s="26">
        <v>0.31939641622131409</v>
      </c>
      <c r="AE574" s="26">
        <f t="shared" si="13"/>
        <v>2.9430536241063487</v>
      </c>
      <c r="AH574" s="13"/>
      <c r="AI574" s="13"/>
      <c r="AJ574" s="28"/>
      <c r="AK574" s="28"/>
      <c r="AL574" s="28"/>
      <c r="AM574" s="28"/>
      <c r="AN574" s="28"/>
      <c r="AO574" s="28"/>
      <c r="AP574" s="28"/>
      <c r="AQ574" s="28"/>
      <c r="AR574" s="28"/>
      <c r="AS574" s="28"/>
      <c r="AT574" s="28"/>
      <c r="AU574" s="28"/>
      <c r="AV574" s="28"/>
      <c r="AW574" s="28"/>
      <c r="AX574" s="28"/>
      <c r="AY574" s="28"/>
      <c r="AZ574" s="28"/>
      <c r="BA574" s="28"/>
      <c r="BB574" s="28"/>
      <c r="BC574" s="28"/>
      <c r="BD574" s="28"/>
      <c r="BE574" s="28"/>
      <c r="BF574" s="28"/>
      <c r="BG574" s="28"/>
      <c r="BH574" s="28"/>
      <c r="BI574" s="28"/>
      <c r="BJ574" s="28"/>
      <c r="BK574" s="28"/>
      <c r="BL574" s="28"/>
      <c r="BM574" s="28"/>
      <c r="BN574" s="28"/>
    </row>
    <row r="575" spans="2:66" x14ac:dyDescent="0.2">
      <c r="B575" s="3"/>
      <c r="C575" s="26"/>
      <c r="Z575" s="28"/>
      <c r="AB575" s="28">
        <v>37057</v>
      </c>
      <c r="AC575" s="26">
        <v>5.9300990542091148</v>
      </c>
      <c r="AD575" s="26">
        <v>9.5881798176673999E-2</v>
      </c>
      <c r="AE575" s="26">
        <f t="shared" si="13"/>
        <v>0.56858856068336372</v>
      </c>
      <c r="AH575" s="13"/>
      <c r="AI575" s="13"/>
      <c r="AJ575" s="28"/>
      <c r="AK575" s="28"/>
      <c r="AL575" s="28"/>
      <c r="AM575" s="28"/>
      <c r="AN575" s="28"/>
      <c r="AO575" s="28"/>
      <c r="AP575" s="28"/>
      <c r="AQ575" s="28"/>
      <c r="AR575" s="28"/>
      <c r="AS575" s="28"/>
      <c r="AT575" s="28"/>
      <c r="AU575" s="28"/>
      <c r="AV575" s="28"/>
      <c r="AW575" s="28"/>
      <c r="AX575" s="28"/>
      <c r="AY575" s="28"/>
      <c r="AZ575" s="28"/>
      <c r="BA575" s="28"/>
      <c r="BB575" s="28"/>
      <c r="BC575" s="28"/>
      <c r="BD575" s="28"/>
      <c r="BE575" s="28"/>
      <c r="BF575" s="28"/>
      <c r="BG575" s="28"/>
      <c r="BH575" s="28"/>
      <c r="BI575" s="28"/>
      <c r="BJ575" s="28"/>
      <c r="BK575" s="28"/>
      <c r="BL575" s="28"/>
      <c r="BM575" s="28"/>
      <c r="BN575" s="28"/>
    </row>
    <row r="576" spans="2:66" x14ac:dyDescent="0.2">
      <c r="B576" s="3"/>
      <c r="C576" s="26"/>
      <c r="Z576" s="28"/>
      <c r="AB576" s="28">
        <v>37087</v>
      </c>
      <c r="AC576" s="26">
        <v>6.8329373055952605</v>
      </c>
      <c r="AD576" s="26">
        <v>4.6840616158440741E-2</v>
      </c>
      <c r="AE576" s="26">
        <f t="shared" si="13"/>
        <v>0.32005899356607792</v>
      </c>
      <c r="AH576" s="13"/>
      <c r="AI576" s="13"/>
      <c r="AJ576" s="28"/>
      <c r="AK576" s="28"/>
      <c r="AL576" s="28"/>
      <c r="AM576" s="28"/>
      <c r="AN576" s="28"/>
      <c r="AO576" s="28"/>
      <c r="AP576" s="28"/>
      <c r="AQ576" s="28"/>
      <c r="AR576" s="28"/>
      <c r="AS576" s="28"/>
      <c r="AT576" s="28"/>
      <c r="AU576" s="28"/>
      <c r="AV576" s="28"/>
      <c r="AW576" s="28"/>
      <c r="AX576" s="28"/>
      <c r="AY576" s="28"/>
      <c r="AZ576" s="28"/>
      <c r="BA576" s="28"/>
      <c r="BB576" s="28"/>
      <c r="BC576" s="28"/>
      <c r="BD576" s="28"/>
      <c r="BE576" s="28"/>
      <c r="BF576" s="28"/>
      <c r="BG576" s="28"/>
      <c r="BH576" s="28"/>
      <c r="BI576" s="28"/>
      <c r="BJ576" s="28"/>
      <c r="BK576" s="28"/>
      <c r="BL576" s="28"/>
      <c r="BM576" s="28"/>
      <c r="BN576" s="28"/>
    </row>
    <row r="577" spans="2:66" x14ac:dyDescent="0.2">
      <c r="B577" s="3"/>
      <c r="C577" s="26"/>
      <c r="Z577" s="28"/>
      <c r="AB577" s="28">
        <v>37118</v>
      </c>
      <c r="AC577" s="26">
        <v>6.8952622968272186</v>
      </c>
      <c r="AD577" s="26">
        <v>3.9610185476265325E-2</v>
      </c>
      <c r="AE577" s="26">
        <f t="shared" si="13"/>
        <v>0.27312261848482539</v>
      </c>
      <c r="AH577" s="13"/>
      <c r="AI577" s="13"/>
      <c r="AJ577" s="28"/>
      <c r="AK577" s="28"/>
      <c r="AL577" s="28"/>
      <c r="AM577" s="28"/>
      <c r="AN577" s="28"/>
      <c r="AO577" s="28"/>
      <c r="AP577" s="28"/>
      <c r="AQ577" s="28"/>
      <c r="AR577" s="28"/>
      <c r="AS577" s="28"/>
      <c r="AT577" s="28"/>
      <c r="AU577" s="28"/>
      <c r="AV577" s="28"/>
      <c r="AW577" s="28"/>
      <c r="AX577" s="28"/>
      <c r="AY577" s="28"/>
      <c r="AZ577" s="28"/>
      <c r="BA577" s="28"/>
      <c r="BB577" s="28"/>
      <c r="BC577" s="28"/>
      <c r="BD577" s="28"/>
      <c r="BE577" s="28"/>
      <c r="BF577" s="28"/>
      <c r="BG577" s="28"/>
      <c r="BH577" s="28"/>
      <c r="BI577" s="28"/>
      <c r="BJ577" s="28"/>
      <c r="BK577" s="28"/>
      <c r="BL577" s="28"/>
      <c r="BM577" s="28"/>
      <c r="BN577" s="28"/>
    </row>
    <row r="578" spans="2:66" x14ac:dyDescent="0.2">
      <c r="B578" s="3"/>
      <c r="C578" s="26"/>
      <c r="Z578" s="28"/>
      <c r="AB578" s="28">
        <v>37149</v>
      </c>
      <c r="AC578" s="26">
        <v>8.030222833239165</v>
      </c>
      <c r="AD578" s="26">
        <v>0.18327569946557687</v>
      </c>
      <c r="AE578" s="26">
        <f t="shared" ref="AE578:AE641" si="14">AC578*AD578</f>
        <v>1.4717447066263545</v>
      </c>
      <c r="AH578" s="13"/>
      <c r="AI578" s="13"/>
      <c r="AJ578" s="28"/>
      <c r="AK578" s="28"/>
      <c r="AL578" s="28"/>
      <c r="AM578" s="28"/>
      <c r="AN578" s="28"/>
      <c r="AO578" s="28"/>
      <c r="AP578" s="28"/>
      <c r="AQ578" s="28"/>
      <c r="AR578" s="28"/>
      <c r="AS578" s="28"/>
      <c r="AT578" s="28"/>
      <c r="AU578" s="28"/>
      <c r="AV578" s="28"/>
      <c r="AW578" s="28"/>
      <c r="AX578" s="28"/>
      <c r="AY578" s="28"/>
      <c r="AZ578" s="28"/>
      <c r="BA578" s="28"/>
      <c r="BB578" s="28"/>
      <c r="BC578" s="28"/>
      <c r="BD578" s="28"/>
      <c r="BE578" s="28"/>
      <c r="BF578" s="28"/>
      <c r="BG578" s="28"/>
      <c r="BH578" s="28"/>
      <c r="BI578" s="28"/>
      <c r="BJ578" s="28"/>
      <c r="BK578" s="28"/>
      <c r="BL578" s="28"/>
      <c r="BM578" s="28"/>
      <c r="BN578" s="28"/>
    </row>
    <row r="579" spans="2:66" x14ac:dyDescent="0.2">
      <c r="B579" s="3"/>
      <c r="C579" s="26"/>
      <c r="Z579" s="28"/>
      <c r="AB579" s="28">
        <v>37179</v>
      </c>
      <c r="AC579" s="26">
        <v>7.6669388551144939</v>
      </c>
      <c r="AD579" s="26">
        <v>3.9295818924866395E-2</v>
      </c>
      <c r="AE579" s="26">
        <f t="shared" si="14"/>
        <v>0.30127864095860163</v>
      </c>
      <c r="AH579" s="13"/>
      <c r="AI579" s="13"/>
      <c r="AJ579" s="28"/>
      <c r="AK579" s="28"/>
      <c r="AL579" s="28"/>
      <c r="AM579" s="28"/>
      <c r="AN579" s="28"/>
      <c r="AO579" s="28"/>
      <c r="AP579" s="28"/>
      <c r="AQ579" s="28"/>
      <c r="AR579" s="28"/>
      <c r="AS579" s="28"/>
      <c r="AT579" s="28"/>
      <c r="AU579" s="28"/>
      <c r="AV579" s="28"/>
      <c r="AW579" s="28"/>
      <c r="AX579" s="28"/>
      <c r="AY579" s="28"/>
      <c r="AZ579" s="28"/>
      <c r="BA579" s="28"/>
      <c r="BB579" s="28"/>
      <c r="BC579" s="28"/>
      <c r="BD579" s="28"/>
      <c r="BE579" s="28"/>
      <c r="BF579" s="28"/>
      <c r="BG579" s="28"/>
      <c r="BH579" s="28"/>
      <c r="BI579" s="28"/>
      <c r="BJ579" s="28"/>
      <c r="BK579" s="28"/>
      <c r="BL579" s="28"/>
      <c r="BM579" s="28"/>
      <c r="BN579" s="28"/>
    </row>
    <row r="580" spans="2:66" x14ac:dyDescent="0.2">
      <c r="B580" s="3"/>
      <c r="C580" s="26"/>
      <c r="Z580" s="28"/>
      <c r="AB580" s="28">
        <v>37210</v>
      </c>
      <c r="AC580" s="26">
        <v>6.5996664556977986</v>
      </c>
      <c r="AD580" s="26">
        <v>5.4071046840616158E-2</v>
      </c>
      <c r="AE580" s="26">
        <f t="shared" si="14"/>
        <v>0.35685087405847887</v>
      </c>
      <c r="AH580" s="13"/>
      <c r="AI580" s="13"/>
      <c r="AJ580" s="28"/>
      <c r="AK580" s="28"/>
      <c r="AL580" s="28"/>
      <c r="AM580" s="28"/>
      <c r="AN580" s="28"/>
      <c r="AO580" s="28"/>
      <c r="AP580" s="28"/>
      <c r="AQ580" s="28"/>
      <c r="AR580" s="28"/>
      <c r="AS580" s="28"/>
      <c r="AT580" s="28"/>
      <c r="AU580" s="28"/>
      <c r="AV580" s="28"/>
      <c r="AW580" s="28"/>
      <c r="AX580" s="28"/>
      <c r="AY580" s="28"/>
      <c r="AZ580" s="28"/>
      <c r="BA580" s="28"/>
      <c r="BB580" s="28"/>
      <c r="BC580" s="28"/>
      <c r="BD580" s="28"/>
      <c r="BE580" s="28"/>
      <c r="BF580" s="28"/>
      <c r="BG580" s="28"/>
      <c r="BH580" s="28"/>
      <c r="BI580" s="28"/>
      <c r="BJ580" s="28"/>
      <c r="BK580" s="28"/>
      <c r="BL580" s="28"/>
      <c r="BM580" s="28"/>
      <c r="BN580" s="28"/>
    </row>
    <row r="581" spans="2:66" x14ac:dyDescent="0.2">
      <c r="B581" s="3"/>
      <c r="C581" s="26"/>
      <c r="Z581" s="28"/>
      <c r="AB581" s="28">
        <v>37240</v>
      </c>
      <c r="AC581" s="26">
        <v>5.2897120312769275</v>
      </c>
      <c r="AD581" s="26">
        <v>1.0688462747563661E-2</v>
      </c>
      <c r="AE581" s="26">
        <f t="shared" si="14"/>
        <v>5.6538889991642742E-2</v>
      </c>
      <c r="AH581" s="13"/>
      <c r="AI581" s="13"/>
      <c r="AJ581" s="28"/>
      <c r="AK581" s="28"/>
      <c r="AL581" s="28"/>
      <c r="AM581" s="28"/>
      <c r="AN581" s="28"/>
      <c r="AO581" s="28"/>
      <c r="AP581" s="28"/>
      <c r="AQ581" s="28"/>
      <c r="AR581" s="28"/>
      <c r="AS581" s="28"/>
      <c r="AT581" s="28"/>
      <c r="AU581" s="28"/>
      <c r="AV581" s="28"/>
      <c r="AW581" s="28"/>
      <c r="AX581" s="28"/>
      <c r="AY581" s="28"/>
      <c r="AZ581" s="28"/>
      <c r="BA581" s="28"/>
      <c r="BB581" s="28"/>
      <c r="BC581" s="28"/>
      <c r="BD581" s="28"/>
      <c r="BE581" s="28"/>
      <c r="BF581" s="28"/>
      <c r="BG581" s="28"/>
      <c r="BH581" s="28"/>
      <c r="BI581" s="28"/>
      <c r="BJ581" s="28"/>
      <c r="BK581" s="28"/>
      <c r="BL581" s="28"/>
      <c r="BM581" s="28"/>
      <c r="BN581" s="28"/>
    </row>
    <row r="582" spans="2:66" x14ac:dyDescent="0.2">
      <c r="B582" s="3"/>
      <c r="C582" s="26"/>
      <c r="Z582" s="28"/>
      <c r="AB582" s="28">
        <v>37271</v>
      </c>
      <c r="AC582" s="26">
        <v>6.3707152956802791</v>
      </c>
      <c r="AD582" s="26">
        <v>2.404207362885049E-2</v>
      </c>
      <c r="AE582" s="26">
        <f t="shared" si="14"/>
        <v>0.15316520620718929</v>
      </c>
      <c r="AH582" s="13"/>
      <c r="AI582" s="13"/>
      <c r="AJ582" s="28"/>
      <c r="AK582" s="28"/>
      <c r="AL582" s="28"/>
      <c r="AM582" s="28"/>
      <c r="AN582" s="28"/>
      <c r="AO582" s="28"/>
      <c r="AP582" s="28"/>
      <c r="AQ582" s="28"/>
      <c r="AR582" s="28"/>
      <c r="AS582" s="28"/>
      <c r="AT582" s="28"/>
      <c r="AU582" s="28"/>
      <c r="AV582" s="28"/>
      <c r="AW582" s="28"/>
      <c r="AX582" s="28"/>
      <c r="AY582" s="28"/>
      <c r="AZ582" s="28"/>
      <c r="BA582" s="28"/>
      <c r="BB582" s="28"/>
      <c r="BC582" s="28"/>
      <c r="BD582" s="28"/>
      <c r="BE582" s="28"/>
      <c r="BF582" s="28"/>
      <c r="BG582" s="28"/>
      <c r="BH582" s="28"/>
      <c r="BI582" s="28"/>
      <c r="BJ582" s="28"/>
      <c r="BK582" s="28"/>
      <c r="BL582" s="28"/>
      <c r="BM582" s="28"/>
      <c r="BN582" s="28"/>
    </row>
    <row r="583" spans="2:66" x14ac:dyDescent="0.2">
      <c r="B583" s="3"/>
      <c r="C583" s="26"/>
      <c r="Z583" s="28"/>
      <c r="AB583" s="28">
        <v>37302</v>
      </c>
      <c r="AC583" s="26">
        <v>7.8018321049167296</v>
      </c>
      <c r="AD583" s="26">
        <v>1.3523666416228399E-2</v>
      </c>
      <c r="AE583" s="26">
        <f t="shared" si="14"/>
        <v>0.1055093748223149</v>
      </c>
      <c r="AH583" s="13"/>
      <c r="AI583" s="13"/>
      <c r="AJ583" s="28"/>
      <c r="AK583" s="28"/>
      <c r="AL583" s="28"/>
      <c r="AM583" s="28"/>
      <c r="AN583" s="28"/>
      <c r="AO583" s="28"/>
      <c r="AP583" s="28"/>
      <c r="AQ583" s="28"/>
      <c r="AR583" s="28"/>
      <c r="AS583" s="28"/>
      <c r="AT583" s="28"/>
      <c r="AU583" s="28"/>
      <c r="AV583" s="28"/>
      <c r="AW583" s="28"/>
      <c r="AX583" s="28"/>
      <c r="AY583" s="28"/>
      <c r="AZ583" s="28"/>
      <c r="BA583" s="28"/>
      <c r="BB583" s="28"/>
      <c r="BC583" s="28"/>
      <c r="BD583" s="28"/>
      <c r="BE583" s="28"/>
      <c r="BF583" s="28"/>
      <c r="BG583" s="28"/>
      <c r="BH583" s="28"/>
      <c r="BI583" s="28"/>
      <c r="BJ583" s="28"/>
      <c r="BK583" s="28"/>
      <c r="BL583" s="28"/>
      <c r="BM583" s="28"/>
      <c r="BN583" s="28"/>
    </row>
    <row r="584" spans="2:66" x14ac:dyDescent="0.2">
      <c r="B584" s="3"/>
      <c r="C584" s="26"/>
      <c r="Z584" s="28"/>
      <c r="AB584" s="28">
        <v>37330</v>
      </c>
      <c r="AC584" s="26">
        <v>5.6644323437063218</v>
      </c>
      <c r="AD584" s="26">
        <v>5.0713749060856503E-2</v>
      </c>
      <c r="AE584" s="26">
        <f t="shared" si="14"/>
        <v>0.28726460045092167</v>
      </c>
      <c r="AH584" s="13"/>
      <c r="AI584" s="13"/>
      <c r="AJ584" s="28"/>
      <c r="AK584" s="28"/>
      <c r="AL584" s="28"/>
      <c r="AM584" s="28"/>
      <c r="AN584" s="28"/>
      <c r="AO584" s="28"/>
      <c r="AP584" s="28"/>
      <c r="AQ584" s="28"/>
      <c r="AR584" s="28"/>
      <c r="AS584" s="28"/>
      <c r="AT584" s="28"/>
      <c r="AU584" s="28"/>
      <c r="AV584" s="28"/>
      <c r="AW584" s="28"/>
      <c r="AX584" s="28"/>
      <c r="AY584" s="28"/>
      <c r="AZ584" s="28"/>
      <c r="BA584" s="28"/>
      <c r="BB584" s="28"/>
      <c r="BC584" s="28"/>
      <c r="BD584" s="28"/>
      <c r="BE584" s="28"/>
      <c r="BF584" s="28"/>
      <c r="BG584" s="28"/>
      <c r="BH584" s="28"/>
      <c r="BI584" s="28"/>
      <c r="BJ584" s="28"/>
      <c r="BK584" s="28"/>
      <c r="BL584" s="28"/>
      <c r="BM584" s="28"/>
      <c r="BN584" s="28"/>
    </row>
    <row r="585" spans="2:66" x14ac:dyDescent="0.2">
      <c r="B585" s="3"/>
      <c r="C585" s="26"/>
      <c r="Z585" s="28"/>
      <c r="AB585" s="28">
        <v>37361</v>
      </c>
      <c r="AC585" s="26">
        <v>11.588371442578184</v>
      </c>
      <c r="AD585" s="26">
        <v>9.0909090909090898E-2</v>
      </c>
      <c r="AE585" s="26">
        <f t="shared" si="14"/>
        <v>1.053488312961653</v>
      </c>
      <c r="AH585" s="13"/>
      <c r="AI585" s="13"/>
      <c r="AJ585" s="28"/>
      <c r="AK585" s="28"/>
      <c r="AL585" s="28"/>
      <c r="AM585" s="28"/>
      <c r="AN585" s="28"/>
      <c r="AO585" s="28"/>
      <c r="AP585" s="28"/>
      <c r="AQ585" s="28"/>
      <c r="AR585" s="28"/>
      <c r="AS585" s="28"/>
      <c r="AT585" s="28"/>
      <c r="AU585" s="28"/>
      <c r="AV585" s="28"/>
      <c r="AW585" s="28"/>
      <c r="AX585" s="28"/>
      <c r="AY585" s="28"/>
      <c r="AZ585" s="28"/>
      <c r="BA585" s="28"/>
      <c r="BB585" s="28"/>
      <c r="BC585" s="28"/>
      <c r="BD585" s="28"/>
      <c r="BE585" s="28"/>
      <c r="BF585" s="28"/>
      <c r="BG585" s="28"/>
      <c r="BH585" s="28"/>
      <c r="BI585" s="28"/>
      <c r="BJ585" s="28"/>
      <c r="BK585" s="28"/>
      <c r="BL585" s="28"/>
      <c r="BM585" s="28"/>
      <c r="BN585" s="28"/>
    </row>
    <row r="586" spans="2:66" x14ac:dyDescent="0.2">
      <c r="B586" s="3"/>
      <c r="C586" s="26"/>
      <c r="Z586" s="28"/>
      <c r="AB586" s="28">
        <v>37391</v>
      </c>
      <c r="AC586" s="26">
        <v>8.6309897672503126</v>
      </c>
      <c r="AD586" s="26">
        <v>0.19534184823441023</v>
      </c>
      <c r="AE586" s="26">
        <f t="shared" si="14"/>
        <v>1.6859934932269582</v>
      </c>
      <c r="AH586" s="13"/>
      <c r="AI586" s="13"/>
      <c r="AJ586" s="28"/>
      <c r="AK586" s="28"/>
      <c r="AL586" s="28"/>
      <c r="AM586" s="28"/>
      <c r="AN586" s="28"/>
      <c r="AO586" s="28"/>
      <c r="AP586" s="28"/>
      <c r="AQ586" s="28"/>
      <c r="AR586" s="28"/>
      <c r="AS586" s="28"/>
      <c r="AT586" s="28"/>
      <c r="AU586" s="28"/>
      <c r="AV586" s="28"/>
      <c r="AW586" s="28"/>
      <c r="AX586" s="28"/>
      <c r="AY586" s="28"/>
      <c r="AZ586" s="28"/>
      <c r="BA586" s="28"/>
      <c r="BB586" s="28"/>
      <c r="BC586" s="28"/>
      <c r="BD586" s="28"/>
      <c r="BE586" s="28"/>
      <c r="BF586" s="28"/>
      <c r="BG586" s="28"/>
      <c r="BH586" s="28"/>
      <c r="BI586" s="28"/>
      <c r="BJ586" s="28"/>
      <c r="BK586" s="28"/>
      <c r="BL586" s="28"/>
      <c r="BM586" s="28"/>
      <c r="BN586" s="28"/>
    </row>
    <row r="587" spans="2:66" x14ac:dyDescent="0.2">
      <c r="B587" s="3"/>
      <c r="C587" s="26"/>
      <c r="Z587" s="28"/>
      <c r="AB587" s="28">
        <v>37422</v>
      </c>
      <c r="AC587" s="26">
        <v>6.3059484719038776</v>
      </c>
      <c r="AD587" s="26">
        <v>6.386175807663411E-3</v>
      </c>
      <c r="AE587" s="26">
        <f t="shared" si="14"/>
        <v>4.0270895575644595E-2</v>
      </c>
      <c r="AH587" s="13"/>
      <c r="AI587" s="13"/>
      <c r="AJ587" s="28"/>
      <c r="AK587" s="28"/>
      <c r="AL587" s="28"/>
      <c r="AM587" s="28"/>
      <c r="AN587" s="28"/>
      <c r="AO587" s="28"/>
      <c r="AP587" s="28"/>
      <c r="AQ587" s="28"/>
      <c r="AR587" s="28"/>
      <c r="AS587" s="28"/>
      <c r="AT587" s="28"/>
      <c r="AU587" s="28"/>
      <c r="AV587" s="28"/>
      <c r="AW587" s="28"/>
      <c r="AX587" s="28"/>
      <c r="AY587" s="28"/>
      <c r="AZ587" s="28"/>
      <c r="BA587" s="28"/>
      <c r="BB587" s="28"/>
      <c r="BC587" s="28"/>
      <c r="BD587" s="28"/>
      <c r="BE587" s="28"/>
      <c r="BF587" s="28"/>
      <c r="BG587" s="28"/>
      <c r="BH587" s="28"/>
      <c r="BI587" s="28"/>
      <c r="BJ587" s="28"/>
      <c r="BK587" s="28"/>
      <c r="BL587" s="28"/>
      <c r="BM587" s="28"/>
      <c r="BN587" s="28"/>
    </row>
    <row r="588" spans="2:66" x14ac:dyDescent="0.2">
      <c r="B588" s="3"/>
      <c r="C588" s="26"/>
      <c r="Z588" s="28"/>
      <c r="AB588" s="28">
        <v>37452</v>
      </c>
      <c r="AC588" s="26">
        <v>8.7029055563033957</v>
      </c>
      <c r="AD588" s="26">
        <v>5.8978211870773851E-2</v>
      </c>
      <c r="AE588" s="26">
        <f t="shared" si="14"/>
        <v>0.51328180779099664</v>
      </c>
      <c r="AH588" s="13"/>
      <c r="AI588" s="13"/>
      <c r="AJ588" s="28"/>
      <c r="AK588" s="28"/>
      <c r="AL588" s="28"/>
      <c r="AM588" s="28"/>
      <c r="AN588" s="28"/>
      <c r="AO588" s="28"/>
      <c r="AP588" s="28"/>
      <c r="AQ588" s="28"/>
      <c r="AR588" s="28"/>
      <c r="AS588" s="28"/>
      <c r="AT588" s="28"/>
      <c r="AU588" s="28"/>
      <c r="AV588" s="28"/>
      <c r="AW588" s="28"/>
      <c r="AX588" s="28"/>
      <c r="AY588" s="28"/>
      <c r="AZ588" s="28"/>
      <c r="BA588" s="28"/>
      <c r="BB588" s="28"/>
      <c r="BC588" s="28"/>
      <c r="BD588" s="28"/>
      <c r="BE588" s="28"/>
      <c r="BF588" s="28"/>
      <c r="BG588" s="28"/>
      <c r="BH588" s="28"/>
      <c r="BI588" s="28"/>
      <c r="BJ588" s="28"/>
      <c r="BK588" s="28"/>
      <c r="BL588" s="28"/>
      <c r="BM588" s="28"/>
      <c r="BN588" s="28"/>
    </row>
    <row r="589" spans="2:66" x14ac:dyDescent="0.2">
      <c r="B589" s="3"/>
      <c r="C589" s="26"/>
      <c r="Z589" s="28"/>
      <c r="AB589" s="28">
        <v>37483</v>
      </c>
      <c r="AC589" s="26">
        <v>7.8460257548424295</v>
      </c>
      <c r="AD589" s="26">
        <v>0.31141998497370393</v>
      </c>
      <c r="AE589" s="26">
        <f t="shared" si="14"/>
        <v>2.4434092226763235</v>
      </c>
      <c r="AH589" s="13"/>
      <c r="AI589" s="13"/>
      <c r="AJ589" s="28"/>
      <c r="AK589" s="28"/>
      <c r="AL589" s="28"/>
      <c r="AM589" s="28"/>
      <c r="AN589" s="28"/>
      <c r="AO589" s="28"/>
      <c r="AP589" s="28"/>
      <c r="AQ589" s="28"/>
      <c r="AR589" s="28"/>
      <c r="AS589" s="28"/>
      <c r="AT589" s="28"/>
      <c r="AU589" s="28"/>
      <c r="AV589" s="28"/>
      <c r="AW589" s="28"/>
      <c r="AX589" s="28"/>
      <c r="AY589" s="28"/>
      <c r="AZ589" s="28"/>
      <c r="BA589" s="28"/>
      <c r="BB589" s="28"/>
      <c r="BC589" s="28"/>
      <c r="BD589" s="28"/>
      <c r="BE589" s="28"/>
      <c r="BF589" s="28"/>
      <c r="BG589" s="28"/>
      <c r="BH589" s="28"/>
      <c r="BI589" s="28"/>
      <c r="BJ589" s="28"/>
      <c r="BK589" s="28"/>
      <c r="BL589" s="28"/>
      <c r="BM589" s="28"/>
      <c r="BN589" s="28"/>
    </row>
    <row r="590" spans="2:66" x14ac:dyDescent="0.2">
      <c r="B590" s="3"/>
      <c r="C590" s="26"/>
      <c r="Z590" s="28"/>
      <c r="AB590" s="28">
        <v>37514</v>
      </c>
      <c r="AC590" s="26">
        <v>8.5528926264190286</v>
      </c>
      <c r="AD590" s="26">
        <v>5.5221637866265966E-2</v>
      </c>
      <c r="AE590" s="26">
        <f t="shared" si="14"/>
        <v>0.47230473932516798</v>
      </c>
      <c r="AH590" s="13"/>
      <c r="AI590" s="13"/>
      <c r="AJ590" s="28"/>
      <c r="AK590" s="28"/>
      <c r="AL590" s="28"/>
      <c r="AM590" s="28"/>
      <c r="AN590" s="28"/>
      <c r="AO590" s="28"/>
      <c r="AP590" s="28"/>
      <c r="AQ590" s="28"/>
      <c r="AR590" s="28"/>
      <c r="AS590" s="28"/>
      <c r="AT590" s="28"/>
      <c r="AU590" s="28"/>
      <c r="AV590" s="28"/>
      <c r="AW590" s="28"/>
      <c r="AX590" s="28"/>
      <c r="AY590" s="28"/>
      <c r="AZ590" s="28"/>
      <c r="BA590" s="28"/>
      <c r="BB590" s="28"/>
      <c r="BC590" s="28"/>
      <c r="BD590" s="28"/>
      <c r="BE590" s="28"/>
      <c r="BF590" s="28"/>
      <c r="BG590" s="28"/>
      <c r="BH590" s="28"/>
      <c r="BI590" s="28"/>
      <c r="BJ590" s="28"/>
      <c r="BK590" s="28"/>
      <c r="BL590" s="28"/>
      <c r="BM590" s="28"/>
      <c r="BN590" s="28"/>
    </row>
    <row r="591" spans="2:66" x14ac:dyDescent="0.2">
      <c r="B591" s="3"/>
      <c r="C591" s="26"/>
      <c r="Z591" s="28"/>
      <c r="AB591" s="28">
        <v>37544</v>
      </c>
      <c r="AC591" s="26">
        <v>4.5270815640545576</v>
      </c>
      <c r="AD591" s="26">
        <v>0.18407212622088656</v>
      </c>
      <c r="AE591" s="26">
        <f t="shared" si="14"/>
        <v>0.83330952907089906</v>
      </c>
      <c r="AH591" s="13"/>
      <c r="AI591" s="13"/>
      <c r="AJ591" s="28"/>
      <c r="AK591" s="28"/>
      <c r="AL591" s="28"/>
      <c r="AM591" s="28"/>
      <c r="AN591" s="28"/>
      <c r="AO591" s="28"/>
      <c r="AP591" s="28"/>
      <c r="AQ591" s="28"/>
      <c r="AR591" s="28"/>
      <c r="AS591" s="28"/>
      <c r="AT591" s="28"/>
      <c r="AU591" s="28"/>
      <c r="AV591" s="28"/>
      <c r="AW591" s="28"/>
      <c r="AX591" s="28"/>
      <c r="AY591" s="28"/>
      <c r="AZ591" s="28"/>
      <c r="BA591" s="28"/>
      <c r="BB591" s="28"/>
      <c r="BC591" s="28"/>
      <c r="BD591" s="28"/>
      <c r="BE591" s="28"/>
      <c r="BF591" s="28"/>
      <c r="BG591" s="28"/>
      <c r="BH591" s="28"/>
      <c r="BI591" s="28"/>
      <c r="BJ591" s="28"/>
      <c r="BK591" s="28"/>
      <c r="BL591" s="28"/>
      <c r="BM591" s="28"/>
      <c r="BN591" s="28"/>
    </row>
    <row r="592" spans="2:66" x14ac:dyDescent="0.2">
      <c r="B592" s="3"/>
      <c r="C592" s="26"/>
      <c r="Z592" s="28"/>
      <c r="AB592" s="28">
        <v>37575</v>
      </c>
      <c r="AC592" s="26">
        <v>4.2446564226052059</v>
      </c>
      <c r="AD592" s="26">
        <v>9.0157776108189328E-3</v>
      </c>
      <c r="AE592" s="26">
        <f t="shared" si="14"/>
        <v>3.8268878340542802E-2</v>
      </c>
      <c r="AH592" s="13"/>
      <c r="AI592" s="13"/>
      <c r="AJ592" s="28"/>
      <c r="AK592" s="28"/>
      <c r="AL592" s="28"/>
      <c r="AM592" s="28"/>
      <c r="AN592" s="28"/>
      <c r="AO592" s="28"/>
      <c r="AP592" s="28"/>
      <c r="AQ592" s="28"/>
      <c r="AR592" s="28"/>
      <c r="AS592" s="28"/>
      <c r="AT592" s="28"/>
      <c r="AU592" s="28"/>
      <c r="AV592" s="28"/>
      <c r="AW592" s="28"/>
      <c r="AX592" s="28"/>
      <c r="AY592" s="28"/>
      <c r="AZ592" s="28"/>
      <c r="BA592" s="28"/>
      <c r="BB592" s="28"/>
      <c r="BC592" s="28"/>
      <c r="BD592" s="28"/>
      <c r="BE592" s="28"/>
      <c r="BF592" s="28"/>
      <c r="BG592" s="28"/>
      <c r="BH592" s="28"/>
      <c r="BI592" s="28"/>
      <c r="BJ592" s="28"/>
      <c r="BK592" s="28"/>
      <c r="BL592" s="28"/>
      <c r="BM592" s="28"/>
      <c r="BN592" s="28"/>
    </row>
    <row r="593" spans="2:66" x14ac:dyDescent="0.2">
      <c r="B593" s="3"/>
      <c r="C593" s="26"/>
      <c r="Z593" s="28"/>
      <c r="AB593" s="28">
        <v>37605</v>
      </c>
      <c r="AC593" s="26">
        <v>5.0368613315926174</v>
      </c>
      <c r="AD593" s="26">
        <v>3.756574004507889E-4</v>
      </c>
      <c r="AE593" s="26">
        <f t="shared" si="14"/>
        <v>1.8921342342571818E-3</v>
      </c>
      <c r="AH593" s="13"/>
      <c r="AI593" s="13"/>
      <c r="AJ593" s="28"/>
      <c r="AK593" s="28"/>
      <c r="AL593" s="28"/>
      <c r="AM593" s="28"/>
      <c r="AN593" s="28"/>
      <c r="AO593" s="28"/>
      <c r="AP593" s="28"/>
      <c r="AQ593" s="28"/>
      <c r="AR593" s="28"/>
      <c r="AS593" s="28"/>
      <c r="AT593" s="28"/>
      <c r="AU593" s="28"/>
      <c r="AV593" s="28"/>
      <c r="AW593" s="28"/>
      <c r="AX593" s="28"/>
      <c r="AY593" s="28"/>
      <c r="AZ593" s="28"/>
      <c r="BA593" s="28"/>
      <c r="BB593" s="28"/>
      <c r="BC593" s="28"/>
      <c r="BD593" s="28"/>
      <c r="BE593" s="28"/>
      <c r="BF593" s="28"/>
      <c r="BG593" s="28"/>
      <c r="BH593" s="28"/>
      <c r="BI593" s="28"/>
      <c r="BJ593" s="28"/>
      <c r="BK593" s="28"/>
      <c r="BL593" s="28"/>
      <c r="BM593" s="28"/>
      <c r="BN593" s="28"/>
    </row>
    <row r="594" spans="2:66" x14ac:dyDescent="0.2">
      <c r="B594" s="3"/>
      <c r="C594" s="26"/>
      <c r="Z594" s="28"/>
      <c r="AB594" s="28">
        <v>37636</v>
      </c>
      <c r="AC594" s="26">
        <v>8.4930339447178351</v>
      </c>
      <c r="AD594" s="26">
        <v>1.5714833269451896E-2</v>
      </c>
      <c r="AE594" s="26">
        <f t="shared" si="14"/>
        <v>0.13346661239303612</v>
      </c>
      <c r="AH594" s="13"/>
      <c r="AI594" s="13"/>
      <c r="AJ594" s="28"/>
      <c r="AK594" s="28"/>
      <c r="AL594" s="28"/>
      <c r="AM594" s="28"/>
      <c r="AN594" s="28"/>
      <c r="AO594" s="28"/>
      <c r="AP594" s="28"/>
      <c r="AQ594" s="28"/>
      <c r="AR594" s="28"/>
      <c r="AS594" s="28"/>
      <c r="AT594" s="28"/>
      <c r="AU594" s="28"/>
      <c r="AV594" s="28"/>
      <c r="AW594" s="28"/>
      <c r="AX594" s="28"/>
      <c r="AY594" s="28"/>
      <c r="AZ594" s="28"/>
      <c r="BA594" s="28"/>
      <c r="BB594" s="28"/>
      <c r="BC594" s="28"/>
      <c r="BD594" s="28"/>
      <c r="BE594" s="28"/>
      <c r="BF594" s="28"/>
      <c r="BG594" s="28"/>
      <c r="BH594" s="28"/>
      <c r="BI594" s="28"/>
      <c r="BJ594" s="28"/>
      <c r="BK594" s="28"/>
      <c r="BL594" s="28"/>
      <c r="BM594" s="28"/>
      <c r="BN594" s="28"/>
    </row>
    <row r="595" spans="2:66" x14ac:dyDescent="0.2">
      <c r="B595" s="3"/>
      <c r="C595" s="26"/>
      <c r="Z595" s="28"/>
      <c r="AB595" s="28">
        <v>37667</v>
      </c>
      <c r="AC595" s="26">
        <v>8.8227132231446888</v>
      </c>
      <c r="AD595" s="26">
        <v>6.2092755845151407E-2</v>
      </c>
      <c r="AE595" s="26">
        <f t="shared" si="14"/>
        <v>0.54782657805651203</v>
      </c>
      <c r="AH595" s="13"/>
      <c r="AI595" s="13"/>
      <c r="AJ595" s="28"/>
      <c r="AK595" s="28"/>
      <c r="AL595" s="28"/>
      <c r="AM595" s="28"/>
      <c r="AN595" s="28"/>
      <c r="AO595" s="28"/>
      <c r="AP595" s="28"/>
      <c r="AQ595" s="28"/>
      <c r="AR595" s="28"/>
      <c r="AS595" s="28"/>
      <c r="AT595" s="28"/>
      <c r="AU595" s="28"/>
      <c r="AV595" s="28"/>
      <c r="AW595" s="28"/>
      <c r="AX595" s="28"/>
      <c r="AY595" s="28"/>
      <c r="AZ595" s="28"/>
      <c r="BA595" s="28"/>
      <c r="BB595" s="28"/>
      <c r="BC595" s="28"/>
      <c r="BD595" s="28"/>
      <c r="BE595" s="28"/>
      <c r="BF595" s="28"/>
      <c r="BG595" s="28"/>
      <c r="BH595" s="28"/>
      <c r="BI595" s="28"/>
      <c r="BJ595" s="28"/>
      <c r="BK595" s="28"/>
      <c r="BL595" s="28"/>
      <c r="BM595" s="28"/>
      <c r="BN595" s="28"/>
    </row>
    <row r="596" spans="2:66" x14ac:dyDescent="0.2">
      <c r="B596" s="3"/>
      <c r="C596" s="26"/>
      <c r="Z596" s="28"/>
      <c r="AB596" s="28">
        <v>37695</v>
      </c>
      <c r="AC596" s="26">
        <v>9.0187254765685623</v>
      </c>
      <c r="AD596" s="26">
        <v>3.2196243771559982E-2</v>
      </c>
      <c r="AE596" s="26">
        <f t="shared" si="14"/>
        <v>0.29036908395237992</v>
      </c>
      <c r="AH596" s="13"/>
      <c r="AI596" s="13"/>
      <c r="AJ596" s="28"/>
      <c r="AK596" s="28"/>
      <c r="AL596" s="28"/>
      <c r="AM596" s="28"/>
      <c r="AN596" s="28"/>
      <c r="AO596" s="28"/>
      <c r="AP596" s="28"/>
      <c r="AQ596" s="28"/>
      <c r="AR596" s="28"/>
      <c r="AS596" s="28"/>
      <c r="AT596" s="28"/>
      <c r="AU596" s="28"/>
      <c r="AV596" s="28"/>
      <c r="AW596" s="28"/>
      <c r="AX596" s="28"/>
      <c r="AY596" s="28"/>
      <c r="AZ596" s="28"/>
      <c r="BA596" s="28"/>
      <c r="BB596" s="28"/>
      <c r="BC596" s="28"/>
      <c r="BD596" s="28"/>
      <c r="BE596" s="28"/>
      <c r="BF596" s="28"/>
      <c r="BG596" s="28"/>
      <c r="BH596" s="28"/>
      <c r="BI596" s="28"/>
      <c r="BJ596" s="28"/>
      <c r="BK596" s="28"/>
      <c r="BL596" s="28"/>
      <c r="BM596" s="28"/>
      <c r="BN596" s="28"/>
    </row>
    <row r="597" spans="2:66" x14ac:dyDescent="0.2">
      <c r="B597" s="3"/>
      <c r="C597" s="26"/>
      <c r="Z597" s="28"/>
      <c r="AB597" s="28">
        <v>37726</v>
      </c>
      <c r="AC597" s="26">
        <v>9.6864018914071153</v>
      </c>
      <c r="AD597" s="26">
        <v>9.2755845151399008E-2</v>
      </c>
      <c r="AE597" s="26">
        <f t="shared" si="14"/>
        <v>0.89847039391357686</v>
      </c>
      <c r="AH597" s="13"/>
      <c r="AI597" s="13"/>
      <c r="AJ597" s="28"/>
      <c r="AK597" s="28"/>
      <c r="AL597" s="28"/>
      <c r="AM597" s="28"/>
      <c r="AN597" s="28"/>
      <c r="AO597" s="28"/>
      <c r="AP597" s="28"/>
      <c r="AQ597" s="28"/>
      <c r="AR597" s="28"/>
      <c r="AS597" s="28"/>
      <c r="AT597" s="28"/>
      <c r="AU597" s="28"/>
      <c r="AV597" s="28"/>
      <c r="AW597" s="28"/>
      <c r="AX597" s="28"/>
      <c r="AY597" s="28"/>
      <c r="AZ597" s="28"/>
      <c r="BA597" s="28"/>
      <c r="BB597" s="28"/>
      <c r="BC597" s="28"/>
      <c r="BD597" s="28"/>
      <c r="BE597" s="28"/>
      <c r="BF597" s="28"/>
      <c r="BG597" s="28"/>
      <c r="BH597" s="28"/>
      <c r="BI597" s="28"/>
      <c r="BJ597" s="28"/>
      <c r="BK597" s="28"/>
      <c r="BL597" s="28"/>
      <c r="BM597" s="28"/>
      <c r="BN597" s="28"/>
    </row>
    <row r="598" spans="2:66" x14ac:dyDescent="0.2">
      <c r="B598" s="3"/>
      <c r="C598" s="26"/>
      <c r="Z598" s="28"/>
      <c r="AB598" s="28">
        <v>37756</v>
      </c>
      <c r="AC598" s="26">
        <v>9.1077550351159822</v>
      </c>
      <c r="AD598" s="26">
        <v>0.13798390187811421</v>
      </c>
      <c r="AE598" s="26">
        <f t="shared" si="14"/>
        <v>1.2567235770953444</v>
      </c>
      <c r="AH598" s="13"/>
      <c r="AI598" s="13"/>
      <c r="AJ598" s="28"/>
      <c r="AK598" s="28"/>
      <c r="AL598" s="28"/>
      <c r="AM598" s="28"/>
      <c r="AN598" s="28"/>
      <c r="AO598" s="28"/>
      <c r="AP598" s="28"/>
      <c r="AQ598" s="28"/>
      <c r="AR598" s="28"/>
      <c r="AS598" s="28"/>
      <c r="AT598" s="28"/>
      <c r="AU598" s="28"/>
      <c r="AV598" s="28"/>
      <c r="AW598" s="28"/>
      <c r="AX598" s="28"/>
      <c r="AY598" s="28"/>
      <c r="AZ598" s="28"/>
      <c r="BA598" s="28"/>
      <c r="BB598" s="28"/>
      <c r="BC598" s="28"/>
      <c r="BD598" s="28"/>
      <c r="BE598" s="28"/>
      <c r="BF598" s="28"/>
      <c r="BG598" s="28"/>
      <c r="BH598" s="28"/>
      <c r="BI598" s="28"/>
      <c r="BJ598" s="28"/>
      <c r="BK598" s="28"/>
      <c r="BL598" s="28"/>
      <c r="BM598" s="28"/>
      <c r="BN598" s="28"/>
    </row>
    <row r="599" spans="2:66" x14ac:dyDescent="0.2">
      <c r="B599" s="3"/>
      <c r="C599" s="26"/>
      <c r="Z599" s="28"/>
      <c r="AB599" s="28">
        <v>37787</v>
      </c>
      <c r="AC599" s="26">
        <v>7.0224054768995092</v>
      </c>
      <c r="AD599" s="26">
        <v>0.26025297048677654</v>
      </c>
      <c r="AE599" s="26">
        <f t="shared" si="14"/>
        <v>1.8276018853257059</v>
      </c>
      <c r="AH599" s="13"/>
      <c r="AI599" s="13"/>
      <c r="AJ599" s="28"/>
      <c r="AK599" s="28"/>
      <c r="AL599" s="28"/>
      <c r="AM599" s="28"/>
      <c r="AN599" s="28"/>
      <c r="AO599" s="28"/>
      <c r="AP599" s="28"/>
      <c r="AQ599" s="28"/>
      <c r="AR599" s="28"/>
      <c r="AS599" s="28"/>
      <c r="AT599" s="28"/>
      <c r="AU599" s="28"/>
      <c r="AV599" s="28"/>
      <c r="AW599" s="28"/>
      <c r="AX599" s="28"/>
      <c r="AY599" s="28"/>
      <c r="AZ599" s="28"/>
      <c r="BA599" s="28"/>
      <c r="BB599" s="28"/>
      <c r="BC599" s="28"/>
      <c r="BD599" s="28"/>
      <c r="BE599" s="28"/>
      <c r="BF599" s="28"/>
      <c r="BG599" s="28"/>
      <c r="BH599" s="28"/>
      <c r="BI599" s="28"/>
      <c r="BJ599" s="28"/>
      <c r="BK599" s="28"/>
      <c r="BL599" s="28"/>
      <c r="BM599" s="28"/>
      <c r="BN599" s="28"/>
    </row>
    <row r="600" spans="2:66" x14ac:dyDescent="0.2">
      <c r="B600" s="3"/>
      <c r="C600" s="26"/>
      <c r="Z600" s="28"/>
      <c r="AB600" s="28">
        <v>37817</v>
      </c>
      <c r="AC600" s="26">
        <v>7.533570950989656</v>
      </c>
      <c r="AD600" s="26">
        <v>5.327711766960521E-2</v>
      </c>
      <c r="AE600" s="26">
        <f t="shared" si="14"/>
        <v>0.4013669460281955</v>
      </c>
      <c r="AH600" s="13"/>
      <c r="AI600" s="13"/>
      <c r="AJ600" s="28"/>
      <c r="AK600" s="28"/>
      <c r="AL600" s="28"/>
      <c r="AM600" s="28"/>
      <c r="AN600" s="28"/>
      <c r="AO600" s="28"/>
      <c r="AP600" s="28"/>
      <c r="AQ600" s="28"/>
      <c r="AR600" s="28"/>
      <c r="AS600" s="28"/>
      <c r="AT600" s="28"/>
      <c r="AU600" s="28"/>
      <c r="AV600" s="28"/>
      <c r="AW600" s="28"/>
      <c r="AX600" s="28"/>
      <c r="AY600" s="28"/>
      <c r="AZ600" s="28"/>
      <c r="BA600" s="28"/>
      <c r="BB600" s="28"/>
      <c r="BC600" s="28"/>
      <c r="BD600" s="28"/>
      <c r="BE600" s="28"/>
      <c r="BF600" s="28"/>
      <c r="BG600" s="28"/>
      <c r="BH600" s="28"/>
      <c r="BI600" s="28"/>
      <c r="BJ600" s="28"/>
      <c r="BK600" s="28"/>
      <c r="BL600" s="28"/>
      <c r="BM600" s="28"/>
      <c r="BN600" s="28"/>
    </row>
    <row r="601" spans="2:66" x14ac:dyDescent="0.2">
      <c r="B601" s="3"/>
      <c r="C601" s="26"/>
      <c r="Z601" s="28"/>
      <c r="AB601" s="28">
        <v>37848</v>
      </c>
      <c r="AC601" s="26">
        <v>8.0617752742160089</v>
      </c>
      <c r="AD601" s="26">
        <v>4.2545036412418552E-2</v>
      </c>
      <c r="AE601" s="26">
        <f t="shared" si="14"/>
        <v>0.34298852259025564</v>
      </c>
      <c r="AH601" s="13"/>
      <c r="AI601" s="13"/>
      <c r="AJ601" s="28"/>
      <c r="AK601" s="28"/>
      <c r="AL601" s="28"/>
      <c r="AM601" s="28"/>
      <c r="AN601" s="28"/>
      <c r="AO601" s="28"/>
      <c r="AP601" s="28"/>
      <c r="AQ601" s="28"/>
      <c r="AR601" s="28"/>
      <c r="AS601" s="28"/>
      <c r="AT601" s="28"/>
      <c r="AU601" s="28"/>
      <c r="AV601" s="28"/>
      <c r="AW601" s="28"/>
      <c r="AX601" s="28"/>
      <c r="AY601" s="28"/>
      <c r="AZ601" s="28"/>
      <c r="BA601" s="28"/>
      <c r="BB601" s="28"/>
      <c r="BC601" s="28"/>
      <c r="BD601" s="28"/>
      <c r="BE601" s="28"/>
      <c r="BF601" s="28"/>
      <c r="BG601" s="28"/>
      <c r="BH601" s="28"/>
      <c r="BI601" s="28"/>
      <c r="BJ601" s="28"/>
      <c r="BK601" s="28"/>
      <c r="BL601" s="28"/>
      <c r="BM601" s="28"/>
      <c r="BN601" s="28"/>
    </row>
    <row r="602" spans="2:66" x14ac:dyDescent="0.2">
      <c r="B602" s="3"/>
      <c r="C602" s="26"/>
      <c r="Z602" s="28"/>
      <c r="AB602" s="28">
        <v>37879</v>
      </c>
      <c r="AC602" s="26">
        <v>8.023150213592638</v>
      </c>
      <c r="AD602" s="26">
        <v>0.1387504791107704</v>
      </c>
      <c r="AE602" s="26">
        <f t="shared" si="14"/>
        <v>1.1132159361136584</v>
      </c>
      <c r="AH602" s="13"/>
      <c r="AI602" s="13"/>
      <c r="AJ602" s="28"/>
      <c r="AK602" s="28"/>
      <c r="AL602" s="28"/>
      <c r="AM602" s="28"/>
      <c r="AN602" s="28"/>
      <c r="AO602" s="28"/>
      <c r="AP602" s="28"/>
      <c r="AQ602" s="28"/>
      <c r="AR602" s="28"/>
      <c r="AS602" s="28"/>
      <c r="AT602" s="28"/>
      <c r="AU602" s="28"/>
      <c r="AV602" s="28"/>
      <c r="AW602" s="28"/>
      <c r="AX602" s="28"/>
      <c r="AY602" s="28"/>
      <c r="AZ602" s="28"/>
      <c r="BA602" s="28"/>
      <c r="BB602" s="28"/>
      <c r="BC602" s="28"/>
      <c r="BD602" s="28"/>
      <c r="BE602" s="28"/>
      <c r="BF602" s="28"/>
      <c r="BG602" s="28"/>
      <c r="BH602" s="28"/>
      <c r="BI602" s="28"/>
      <c r="BJ602" s="28"/>
      <c r="BK602" s="28"/>
      <c r="BL602" s="28"/>
      <c r="BM602" s="28"/>
      <c r="BN602" s="28"/>
    </row>
    <row r="603" spans="2:66" x14ac:dyDescent="0.2">
      <c r="B603" s="3"/>
      <c r="C603" s="26"/>
      <c r="Z603" s="28"/>
      <c r="AB603" s="28">
        <v>37909</v>
      </c>
      <c r="AC603" s="26">
        <v>4.9204133760792192</v>
      </c>
      <c r="AD603" s="26">
        <v>5.1743963204292837E-2</v>
      </c>
      <c r="AE603" s="26">
        <f t="shared" si="14"/>
        <v>0.25460168868175342</v>
      </c>
      <c r="AH603" s="13"/>
      <c r="AI603" s="13"/>
      <c r="AJ603" s="28"/>
      <c r="AK603" s="28"/>
      <c r="AL603" s="28"/>
      <c r="AM603" s="28"/>
      <c r="AN603" s="28"/>
      <c r="AO603" s="28"/>
      <c r="AP603" s="28"/>
      <c r="AQ603" s="28"/>
      <c r="AR603" s="28"/>
      <c r="AS603" s="28"/>
      <c r="AT603" s="28"/>
      <c r="AU603" s="28"/>
      <c r="AV603" s="28"/>
      <c r="AW603" s="28"/>
      <c r="AX603" s="28"/>
      <c r="AY603" s="28"/>
      <c r="AZ603" s="28"/>
      <c r="BA603" s="28"/>
      <c r="BB603" s="28"/>
      <c r="BC603" s="28"/>
      <c r="BD603" s="28"/>
      <c r="BE603" s="28"/>
      <c r="BF603" s="28"/>
      <c r="BG603" s="28"/>
      <c r="BH603" s="28"/>
      <c r="BI603" s="28"/>
      <c r="BJ603" s="28"/>
      <c r="BK603" s="28"/>
      <c r="BL603" s="28"/>
      <c r="BM603" s="28"/>
      <c r="BN603" s="28"/>
    </row>
    <row r="604" spans="2:66" x14ac:dyDescent="0.2">
      <c r="B604" s="3"/>
      <c r="C604" s="26"/>
      <c r="Z604" s="28"/>
      <c r="AB604" s="28">
        <v>37940</v>
      </c>
      <c r="AC604" s="26">
        <v>5.1128057212778142</v>
      </c>
      <c r="AD604" s="26">
        <v>9.2755845151399008E-2</v>
      </c>
      <c r="AE604" s="26">
        <f t="shared" si="14"/>
        <v>0.47424261577203186</v>
      </c>
      <c r="AH604" s="13"/>
      <c r="AI604" s="13"/>
      <c r="AJ604" s="28"/>
      <c r="AK604" s="28"/>
      <c r="AL604" s="28"/>
      <c r="AM604" s="28"/>
      <c r="AN604" s="28"/>
      <c r="AO604" s="28"/>
      <c r="AP604" s="28"/>
      <c r="AQ604" s="28"/>
      <c r="AR604" s="28"/>
      <c r="AS604" s="28"/>
      <c r="AT604" s="28"/>
      <c r="AU604" s="28"/>
      <c r="AV604" s="28"/>
      <c r="AW604" s="28"/>
      <c r="AX604" s="28"/>
      <c r="AY604" s="28"/>
      <c r="AZ604" s="28"/>
      <c r="BA604" s="28"/>
      <c r="BB604" s="28"/>
      <c r="BC604" s="28"/>
      <c r="BD604" s="28"/>
      <c r="BE604" s="28"/>
      <c r="BF604" s="28"/>
      <c r="BG604" s="28"/>
      <c r="BH604" s="28"/>
      <c r="BI604" s="28"/>
      <c r="BJ604" s="28"/>
      <c r="BK604" s="28"/>
      <c r="BL604" s="28"/>
      <c r="BM604" s="28"/>
      <c r="BN604" s="28"/>
    </row>
    <row r="605" spans="2:66" x14ac:dyDescent="0.2">
      <c r="B605" s="3"/>
      <c r="C605" s="26"/>
      <c r="Z605" s="28"/>
      <c r="AB605" s="28">
        <v>37970</v>
      </c>
      <c r="AC605" s="26">
        <v>3.2421646328495792</v>
      </c>
      <c r="AD605" s="26">
        <v>1.9931008049060943E-2</v>
      </c>
      <c r="AE605" s="26">
        <f t="shared" si="14"/>
        <v>6.4619609393705674E-2</v>
      </c>
      <c r="AH605" s="13"/>
      <c r="AI605" s="13"/>
      <c r="AJ605" s="28"/>
      <c r="AK605" s="28"/>
      <c r="AL605" s="28"/>
      <c r="AM605" s="28"/>
      <c r="AN605" s="28"/>
      <c r="AO605" s="28"/>
      <c r="AP605" s="28"/>
      <c r="AQ605" s="28"/>
      <c r="AR605" s="28"/>
      <c r="AS605" s="28"/>
      <c r="AT605" s="28"/>
      <c r="AU605" s="28"/>
      <c r="AV605" s="28"/>
      <c r="AW605" s="28"/>
      <c r="AX605" s="28"/>
      <c r="AY605" s="28"/>
      <c r="AZ605" s="28"/>
      <c r="BA605" s="28"/>
      <c r="BB605" s="28"/>
      <c r="BC605" s="28"/>
      <c r="BD605" s="28"/>
      <c r="BE605" s="28"/>
      <c r="BF605" s="28"/>
      <c r="BG605" s="28"/>
      <c r="BH605" s="28"/>
      <c r="BI605" s="28"/>
      <c r="BJ605" s="28"/>
      <c r="BK605" s="28"/>
      <c r="BL605" s="28"/>
      <c r="BM605" s="28"/>
      <c r="BN605" s="28"/>
    </row>
    <row r="606" spans="2:66" x14ac:dyDescent="0.2">
      <c r="B606" s="3"/>
      <c r="C606" s="26"/>
      <c r="Z606" s="28"/>
      <c r="AB606" s="28">
        <v>38001</v>
      </c>
      <c r="AC606" s="26">
        <v>8.4735911104556845</v>
      </c>
      <c r="AD606" s="26">
        <v>3.4482758620689662E-2</v>
      </c>
      <c r="AE606" s="26">
        <f t="shared" si="14"/>
        <v>0.29219279691226502</v>
      </c>
      <c r="AH606" s="13"/>
      <c r="AI606" s="13"/>
      <c r="AJ606" s="28"/>
      <c r="AK606" s="28"/>
      <c r="AL606" s="28"/>
      <c r="AM606" s="28"/>
      <c r="AN606" s="28"/>
      <c r="AO606" s="28"/>
      <c r="AP606" s="28"/>
      <c r="AQ606" s="28"/>
      <c r="AR606" s="28"/>
      <c r="AS606" s="28"/>
      <c r="AT606" s="28"/>
      <c r="AU606" s="28"/>
      <c r="AV606" s="28"/>
      <c r="AW606" s="28"/>
      <c r="AX606" s="28"/>
      <c r="AY606" s="28"/>
      <c r="AZ606" s="28"/>
      <c r="BA606" s="28"/>
      <c r="BB606" s="28"/>
      <c r="BC606" s="28"/>
      <c r="BD606" s="28"/>
      <c r="BE606" s="28"/>
      <c r="BF606" s="28"/>
      <c r="BG606" s="28"/>
      <c r="BH606" s="28"/>
      <c r="BI606" s="28"/>
      <c r="BJ606" s="28"/>
      <c r="BK606" s="28"/>
      <c r="BL606" s="28"/>
      <c r="BM606" s="28"/>
      <c r="BN606" s="28"/>
    </row>
    <row r="607" spans="2:66" x14ac:dyDescent="0.2">
      <c r="B607" s="3"/>
      <c r="C607" s="26"/>
      <c r="Z607" s="28"/>
      <c r="AB607" s="28">
        <v>38032</v>
      </c>
      <c r="AC607" s="26">
        <v>7.0138899754288131</v>
      </c>
      <c r="AD607" s="26">
        <v>4.9808429118773943E-2</v>
      </c>
      <c r="AE607" s="26">
        <f t="shared" si="14"/>
        <v>0.34935084168802516</v>
      </c>
      <c r="AH607" s="13"/>
      <c r="AI607" s="13"/>
      <c r="AJ607" s="28"/>
      <c r="AK607" s="28"/>
      <c r="AL607" s="28"/>
      <c r="AM607" s="28"/>
      <c r="AN607" s="28"/>
      <c r="AO607" s="28"/>
      <c r="AP607" s="28"/>
      <c r="AQ607" s="28"/>
      <c r="AR607" s="28"/>
      <c r="AS607" s="28"/>
      <c r="AT607" s="28"/>
      <c r="AU607" s="28"/>
      <c r="AV607" s="28"/>
      <c r="AW607" s="28"/>
      <c r="AX607" s="28"/>
      <c r="AY607" s="28"/>
      <c r="AZ607" s="28"/>
      <c r="BA607" s="28"/>
      <c r="BB607" s="28"/>
      <c r="BC607" s="28"/>
      <c r="BD607" s="28"/>
      <c r="BE607" s="28"/>
      <c r="BF607" s="28"/>
      <c r="BG607" s="28"/>
      <c r="BH607" s="28"/>
      <c r="BI607" s="28"/>
      <c r="BJ607" s="28"/>
      <c r="BK607" s="28"/>
      <c r="BL607" s="28"/>
      <c r="BM607" s="28"/>
      <c r="BN607" s="28"/>
    </row>
    <row r="608" spans="2:66" x14ac:dyDescent="0.2">
      <c r="B608" s="3"/>
      <c r="C608" s="26"/>
      <c r="Z608" s="28"/>
      <c r="AB608" s="28">
        <v>38061</v>
      </c>
      <c r="AC608" s="26">
        <v>7.3330814867029854</v>
      </c>
      <c r="AD608" s="26">
        <v>0.12047679863771819</v>
      </c>
      <c r="AE608" s="26">
        <f t="shared" si="14"/>
        <v>0.88346618166749469</v>
      </c>
      <c r="AH608" s="13"/>
      <c r="AI608" s="13"/>
      <c r="AJ608" s="28"/>
      <c r="AK608" s="28"/>
      <c r="AL608" s="28"/>
      <c r="AM608" s="28"/>
      <c r="AN608" s="28"/>
      <c r="AO608" s="28"/>
      <c r="AP608" s="28"/>
      <c r="AQ608" s="28"/>
      <c r="AR608" s="28"/>
      <c r="AS608" s="28"/>
      <c r="AT608" s="28"/>
      <c r="AU608" s="28"/>
      <c r="AV608" s="28"/>
      <c r="AW608" s="28"/>
      <c r="AX608" s="28"/>
      <c r="AY608" s="28"/>
      <c r="AZ608" s="28"/>
      <c r="BA608" s="28"/>
      <c r="BB608" s="28"/>
      <c r="BC608" s="28"/>
      <c r="BD608" s="28"/>
      <c r="BE608" s="28"/>
      <c r="BF608" s="28"/>
      <c r="BG608" s="28"/>
      <c r="BH608" s="28"/>
      <c r="BI608" s="28"/>
      <c r="BJ608" s="28"/>
      <c r="BK608" s="28"/>
      <c r="BL608" s="28"/>
      <c r="BM608" s="28"/>
      <c r="BN608" s="28"/>
    </row>
    <row r="609" spans="2:66" x14ac:dyDescent="0.2">
      <c r="B609" s="3"/>
      <c r="C609" s="26"/>
      <c r="Z609" s="28"/>
      <c r="AB609" s="28">
        <v>38092</v>
      </c>
      <c r="AC609" s="26">
        <v>8.3461954988097755</v>
      </c>
      <c r="AD609" s="26">
        <v>3.9165602383993192E-2</v>
      </c>
      <c r="AE609" s="26">
        <f t="shared" si="14"/>
        <v>0.3268837743254574</v>
      </c>
      <c r="AH609" s="13"/>
      <c r="AI609" s="13"/>
      <c r="AJ609" s="28"/>
      <c r="AK609" s="28"/>
      <c r="AL609" s="28"/>
      <c r="AM609" s="28"/>
      <c r="AN609" s="28"/>
      <c r="AO609" s="28"/>
      <c r="AP609" s="28"/>
      <c r="AQ609" s="28"/>
      <c r="AR609" s="28"/>
      <c r="AS609" s="28"/>
      <c r="AT609" s="28"/>
      <c r="AU609" s="28"/>
      <c r="AV609" s="28"/>
      <c r="AW609" s="28"/>
      <c r="AX609" s="28"/>
      <c r="AY609" s="28"/>
      <c r="AZ609" s="28"/>
      <c r="BA609" s="28"/>
      <c r="BB609" s="28"/>
      <c r="BC609" s="28"/>
      <c r="BD609" s="28"/>
      <c r="BE609" s="28"/>
      <c r="BF609" s="28"/>
      <c r="BG609" s="28"/>
      <c r="BH609" s="28"/>
      <c r="BI609" s="28"/>
      <c r="BJ609" s="28"/>
      <c r="BK609" s="28"/>
      <c r="BL609" s="28"/>
      <c r="BM609" s="28"/>
      <c r="BN609" s="28"/>
    </row>
    <row r="610" spans="2:66" x14ac:dyDescent="0.2">
      <c r="B610" s="3"/>
      <c r="C610" s="26"/>
      <c r="Z610" s="28"/>
      <c r="AB610" s="28">
        <v>38122</v>
      </c>
      <c r="AC610" s="26">
        <v>11.618910680250785</v>
      </c>
      <c r="AD610" s="26">
        <v>0.12941677309493402</v>
      </c>
      <c r="AE610" s="26">
        <f t="shared" si="14"/>
        <v>1.5036819271163213</v>
      </c>
      <c r="AH610" s="13"/>
      <c r="AI610" s="13"/>
      <c r="AJ610" s="28"/>
      <c r="AK610" s="28"/>
      <c r="AL610" s="28"/>
      <c r="AM610" s="28"/>
      <c r="AN610" s="28"/>
      <c r="AO610" s="28"/>
      <c r="AP610" s="28"/>
      <c r="AQ610" s="28"/>
      <c r="AR610" s="28"/>
      <c r="AS610" s="28"/>
      <c r="AT610" s="28"/>
      <c r="AU610" s="28"/>
      <c r="AV610" s="28"/>
      <c r="AW610" s="28"/>
      <c r="AX610" s="28"/>
      <c r="AY610" s="28"/>
      <c r="AZ610" s="28"/>
      <c r="BA610" s="28"/>
      <c r="BB610" s="28"/>
      <c r="BC610" s="28"/>
      <c r="BD610" s="28"/>
      <c r="BE610" s="28"/>
      <c r="BF610" s="28"/>
      <c r="BG610" s="28"/>
      <c r="BH610" s="28"/>
      <c r="BI610" s="28"/>
      <c r="BJ610" s="28"/>
      <c r="BK610" s="28"/>
      <c r="BL610" s="28"/>
      <c r="BM610" s="28"/>
      <c r="BN610" s="28"/>
    </row>
    <row r="611" spans="2:66" x14ac:dyDescent="0.2">
      <c r="B611" s="3"/>
      <c r="C611" s="26"/>
      <c r="Z611" s="28"/>
      <c r="AB611" s="28">
        <v>38153</v>
      </c>
      <c r="AC611" s="26">
        <v>7.400640189670721</v>
      </c>
      <c r="AD611" s="26">
        <v>0.13154533844189017</v>
      </c>
      <c r="AE611" s="26">
        <f t="shared" si="14"/>
        <v>0.97351971843688934</v>
      </c>
      <c r="AH611" s="13"/>
      <c r="AI611" s="13"/>
      <c r="AJ611" s="28"/>
      <c r="AK611" s="28"/>
      <c r="AL611" s="28"/>
      <c r="AM611" s="28"/>
      <c r="AN611" s="28"/>
      <c r="AO611" s="28"/>
      <c r="AP611" s="28"/>
      <c r="AQ611" s="28"/>
      <c r="AR611" s="28"/>
      <c r="AS611" s="28"/>
      <c r="AT611" s="28"/>
      <c r="AU611" s="28"/>
      <c r="AV611" s="28"/>
      <c r="AW611" s="28"/>
      <c r="AX611" s="28"/>
      <c r="AY611" s="28"/>
      <c r="AZ611" s="28"/>
      <c r="BA611" s="28"/>
      <c r="BB611" s="28"/>
      <c r="BC611" s="28"/>
      <c r="BD611" s="28"/>
      <c r="BE611" s="28"/>
      <c r="BF611" s="28"/>
      <c r="BG611" s="28"/>
      <c r="BH611" s="28"/>
      <c r="BI611" s="28"/>
      <c r="BJ611" s="28"/>
      <c r="BK611" s="28"/>
      <c r="BL611" s="28"/>
      <c r="BM611" s="28"/>
      <c r="BN611" s="28"/>
    </row>
    <row r="612" spans="2:66" x14ac:dyDescent="0.2">
      <c r="B612" s="3"/>
      <c r="C612" s="26"/>
      <c r="Z612" s="28"/>
      <c r="AB612" s="28">
        <v>38183</v>
      </c>
      <c r="AC612" s="26">
        <v>10.803283726437842</v>
      </c>
      <c r="AD612" s="26">
        <v>0.11707109408258834</v>
      </c>
      <c r="AE612" s="26">
        <f t="shared" si="14"/>
        <v>1.2647522455387001</v>
      </c>
      <c r="AH612" s="13"/>
      <c r="AI612" s="13"/>
      <c r="AJ612" s="28"/>
      <c r="AK612" s="28"/>
      <c r="AL612" s="28"/>
      <c r="AM612" s="28"/>
      <c r="AN612" s="28"/>
      <c r="AO612" s="28"/>
      <c r="AP612" s="28"/>
      <c r="AQ612" s="28"/>
      <c r="AR612" s="28"/>
      <c r="AS612" s="28"/>
      <c r="AT612" s="28"/>
      <c r="AU612" s="28"/>
      <c r="AV612" s="28"/>
      <c r="AW612" s="28"/>
      <c r="AX612" s="28"/>
      <c r="AY612" s="28"/>
      <c r="AZ612" s="28"/>
      <c r="BA612" s="28"/>
      <c r="BB612" s="28"/>
      <c r="BC612" s="28"/>
      <c r="BD612" s="28"/>
      <c r="BE612" s="28"/>
      <c r="BF612" s="28"/>
      <c r="BG612" s="28"/>
      <c r="BH612" s="28"/>
      <c r="BI612" s="28"/>
      <c r="BJ612" s="28"/>
      <c r="BK612" s="28"/>
      <c r="BL612" s="28"/>
      <c r="BM612" s="28"/>
      <c r="BN612" s="28"/>
    </row>
    <row r="613" spans="2:66" x14ac:dyDescent="0.2">
      <c r="B613" s="3"/>
      <c r="C613" s="26"/>
      <c r="Z613" s="28"/>
      <c r="AB613" s="28">
        <v>38214</v>
      </c>
      <c r="AC613" s="26">
        <v>10.197721494119664</v>
      </c>
      <c r="AD613" s="26">
        <v>9.1528309919114523E-2</v>
      </c>
      <c r="AE613" s="26">
        <f t="shared" si="14"/>
        <v>0.93338021338260024</v>
      </c>
      <c r="AH613" s="13"/>
      <c r="AI613" s="13"/>
      <c r="AJ613" s="28"/>
      <c r="AK613" s="28"/>
      <c r="AL613" s="28"/>
      <c r="AM613" s="28"/>
      <c r="AN613" s="28"/>
      <c r="AO613" s="28"/>
      <c r="AP613" s="28"/>
      <c r="AQ613" s="28"/>
      <c r="AR613" s="28"/>
      <c r="AS613" s="28"/>
      <c r="AT613" s="28"/>
      <c r="AU613" s="28"/>
      <c r="AV613" s="28"/>
      <c r="AW613" s="28"/>
      <c r="AX613" s="28"/>
      <c r="AY613" s="28"/>
      <c r="AZ613" s="28"/>
      <c r="BA613" s="28"/>
      <c r="BB613" s="28"/>
      <c r="BC613" s="28"/>
      <c r="BD613" s="28"/>
      <c r="BE613" s="28"/>
      <c r="BF613" s="28"/>
      <c r="BG613" s="28"/>
      <c r="BH613" s="28"/>
      <c r="BI613" s="28"/>
      <c r="BJ613" s="28"/>
      <c r="BK613" s="28"/>
      <c r="BL613" s="28"/>
      <c r="BM613" s="28"/>
      <c r="BN613" s="28"/>
    </row>
    <row r="614" spans="2:66" x14ac:dyDescent="0.2">
      <c r="B614" s="3"/>
      <c r="C614" s="26"/>
      <c r="Z614" s="28"/>
      <c r="AB614" s="28">
        <v>38245</v>
      </c>
      <c r="AC614" s="26">
        <v>6.5174509058335657</v>
      </c>
      <c r="AD614" s="26">
        <v>0.13793103448275865</v>
      </c>
      <c r="AE614" s="26">
        <f t="shared" si="14"/>
        <v>0.89895874563221612</v>
      </c>
      <c r="AH614" s="13"/>
      <c r="AI614" s="13"/>
      <c r="AJ614" s="28"/>
      <c r="AK614" s="28"/>
      <c r="AL614" s="28"/>
      <c r="AM614" s="28"/>
      <c r="AN614" s="28"/>
      <c r="AO614" s="28"/>
      <c r="AP614" s="28"/>
      <c r="AQ614" s="28"/>
      <c r="AR614" s="28"/>
      <c r="AS614" s="28"/>
      <c r="AT614" s="28"/>
      <c r="AU614" s="28"/>
      <c r="AV614" s="28"/>
      <c r="AW614" s="28"/>
      <c r="AX614" s="28"/>
      <c r="AY614" s="28"/>
      <c r="AZ614" s="28"/>
      <c r="BA614" s="28"/>
      <c r="BB614" s="28"/>
      <c r="BC614" s="28"/>
      <c r="BD614" s="28"/>
      <c r="BE614" s="28"/>
      <c r="BF614" s="28"/>
      <c r="BG614" s="28"/>
      <c r="BH614" s="28"/>
      <c r="BI614" s="28"/>
      <c r="BJ614" s="28"/>
      <c r="BK614" s="28"/>
      <c r="BL614" s="28"/>
      <c r="BM614" s="28"/>
      <c r="BN614" s="28"/>
    </row>
    <row r="615" spans="2:66" x14ac:dyDescent="0.2">
      <c r="B615" s="3"/>
      <c r="C615" s="26"/>
      <c r="Z615" s="28"/>
      <c r="AB615" s="28">
        <v>38275</v>
      </c>
      <c r="AC615" s="26">
        <v>4.2637149931409422</v>
      </c>
      <c r="AD615" s="26">
        <v>1.9157088122605366E-2</v>
      </c>
      <c r="AE615" s="26">
        <f t="shared" si="14"/>
        <v>8.1680363853274762E-2</v>
      </c>
      <c r="AH615" s="13"/>
      <c r="AI615" s="13"/>
      <c r="AJ615" s="28"/>
      <c r="AK615" s="28"/>
      <c r="AL615" s="28"/>
      <c r="AM615" s="28"/>
      <c r="AN615" s="28"/>
      <c r="AO615" s="28"/>
      <c r="AP615" s="28"/>
      <c r="AQ615" s="28"/>
      <c r="AR615" s="28"/>
      <c r="AS615" s="28"/>
      <c r="AT615" s="28"/>
      <c r="AU615" s="28"/>
      <c r="AV615" s="28"/>
      <c r="AW615" s="28"/>
      <c r="AX615" s="28"/>
      <c r="AY615" s="28"/>
      <c r="AZ615" s="28"/>
      <c r="BA615" s="28"/>
      <c r="BB615" s="28"/>
      <c r="BC615" s="28"/>
      <c r="BD615" s="28"/>
      <c r="BE615" s="28"/>
      <c r="BF615" s="28"/>
      <c r="BG615" s="28"/>
      <c r="BH615" s="28"/>
      <c r="BI615" s="28"/>
      <c r="BJ615" s="28"/>
      <c r="BK615" s="28"/>
      <c r="BL615" s="28"/>
      <c r="BM615" s="28"/>
      <c r="BN615" s="28"/>
    </row>
    <row r="616" spans="2:66" x14ac:dyDescent="0.2">
      <c r="B616" s="3"/>
      <c r="C616" s="26"/>
      <c r="Z616" s="28"/>
      <c r="AB616" s="28">
        <v>38306</v>
      </c>
      <c r="AC616" s="26">
        <v>5.0177157302758815</v>
      </c>
      <c r="AD616" s="26">
        <v>0.11111111111111112</v>
      </c>
      <c r="AE616" s="26">
        <f t="shared" si="14"/>
        <v>0.55752397003065357</v>
      </c>
      <c r="AH616" s="13"/>
      <c r="AI616" s="13"/>
      <c r="AJ616" s="28"/>
      <c r="AK616" s="28"/>
      <c r="AL616" s="28"/>
      <c r="AM616" s="28"/>
      <c r="AN616" s="28"/>
      <c r="AO616" s="28"/>
      <c r="AP616" s="28"/>
      <c r="AQ616" s="28"/>
      <c r="AR616" s="28"/>
      <c r="AS616" s="28"/>
      <c r="AT616" s="28"/>
      <c r="AU616" s="28"/>
      <c r="AV616" s="28"/>
      <c r="AW616" s="28"/>
      <c r="AX616" s="28"/>
      <c r="AY616" s="28"/>
      <c r="AZ616" s="28"/>
      <c r="BA616" s="28"/>
      <c r="BB616" s="28"/>
      <c r="BC616" s="28"/>
      <c r="BD616" s="28"/>
      <c r="BE616" s="28"/>
      <c r="BF616" s="28"/>
      <c r="BG616" s="28"/>
      <c r="BH616" s="28"/>
      <c r="BI616" s="28"/>
      <c r="BJ616" s="28"/>
      <c r="BK616" s="28"/>
      <c r="BL616" s="28"/>
      <c r="BM616" s="28"/>
      <c r="BN616" s="28"/>
    </row>
    <row r="617" spans="2:66" x14ac:dyDescent="0.2">
      <c r="B617" s="3"/>
      <c r="C617" s="26"/>
      <c r="Z617" s="28"/>
      <c r="AB617" s="28">
        <v>38336</v>
      </c>
      <c r="AC617" s="26">
        <v>5.8426882834093847</v>
      </c>
      <c r="AD617" s="26">
        <v>1.8305661983822906E-2</v>
      </c>
      <c r="AE617" s="26">
        <f t="shared" si="14"/>
        <v>0.10695427679293469</v>
      </c>
      <c r="AH617" s="13"/>
      <c r="AI617" s="13"/>
      <c r="AJ617" s="28"/>
      <c r="AK617" s="28"/>
      <c r="AL617" s="28"/>
      <c r="AM617" s="28"/>
      <c r="AN617" s="28"/>
      <c r="AO617" s="28"/>
      <c r="AP617" s="28"/>
      <c r="AQ617" s="28"/>
      <c r="AR617" s="28"/>
      <c r="AS617" s="28"/>
      <c r="AT617" s="28"/>
      <c r="AU617" s="28"/>
      <c r="AV617" s="28"/>
      <c r="AW617" s="28"/>
      <c r="AX617" s="28"/>
      <c r="AY617" s="28"/>
      <c r="AZ617" s="28"/>
      <c r="BA617" s="28"/>
      <c r="BB617" s="28"/>
      <c r="BC617" s="28"/>
      <c r="BD617" s="28"/>
      <c r="BE617" s="28"/>
      <c r="BF617" s="28"/>
      <c r="BG617" s="28"/>
      <c r="BH617" s="28"/>
      <c r="BI617" s="28"/>
      <c r="BJ617" s="28"/>
      <c r="BK617" s="28"/>
      <c r="BL617" s="28"/>
      <c r="BM617" s="28"/>
      <c r="BN617" s="28"/>
    </row>
    <row r="618" spans="2:66" x14ac:dyDescent="0.2">
      <c r="B618" s="3"/>
      <c r="C618" s="26"/>
      <c r="Z618" s="28"/>
      <c r="AB618" s="28">
        <v>38367</v>
      </c>
      <c r="AC618" s="26">
        <v>6.2373025413351115</v>
      </c>
      <c r="AD618" s="26">
        <v>4.1886945912972755E-2</v>
      </c>
      <c r="AE618" s="26">
        <f t="shared" si="14"/>
        <v>0.26126155419175134</v>
      </c>
      <c r="AH618" s="13"/>
      <c r="AI618" s="13"/>
      <c r="AJ618" s="28"/>
      <c r="AK618" s="28"/>
      <c r="AL618" s="28"/>
      <c r="AM618" s="28"/>
      <c r="AN618" s="28"/>
      <c r="AO618" s="28"/>
      <c r="AP618" s="28"/>
      <c r="AQ618" s="28"/>
      <c r="AR618" s="28"/>
      <c r="AS618" s="28"/>
      <c r="AT618" s="28"/>
      <c r="AU618" s="28"/>
      <c r="AV618" s="28"/>
      <c r="AW618" s="28"/>
      <c r="AX618" s="28"/>
      <c r="AY618" s="28"/>
      <c r="AZ618" s="28"/>
      <c r="BA618" s="28"/>
      <c r="BB618" s="28"/>
      <c r="BC618" s="28"/>
      <c r="BD618" s="28"/>
      <c r="BE618" s="28"/>
      <c r="BF618" s="28"/>
      <c r="BG618" s="28"/>
      <c r="BH618" s="28"/>
      <c r="BI618" s="28"/>
      <c r="BJ618" s="28"/>
      <c r="BK618" s="28"/>
      <c r="BL618" s="28"/>
      <c r="BM618" s="28"/>
      <c r="BN618" s="28"/>
    </row>
    <row r="619" spans="2:66" x14ac:dyDescent="0.2">
      <c r="B619" s="3"/>
      <c r="C619" s="26"/>
      <c r="Z619" s="28"/>
      <c r="AB619" s="28">
        <v>38398</v>
      </c>
      <c r="AC619" s="26">
        <v>6.8570925600699866</v>
      </c>
      <c r="AD619" s="26">
        <v>9.0280601870679142E-2</v>
      </c>
      <c r="AE619" s="26">
        <f t="shared" si="14"/>
        <v>0.61906244340607441</v>
      </c>
      <c r="AH619" s="13"/>
      <c r="AI619" s="13"/>
      <c r="AJ619" s="28"/>
      <c r="AK619" s="28"/>
      <c r="AL619" s="28"/>
      <c r="AM619" s="28"/>
      <c r="AN619" s="28"/>
      <c r="AO619" s="28"/>
      <c r="AP619" s="28"/>
      <c r="AQ619" s="28"/>
      <c r="AR619" s="28"/>
      <c r="AS619" s="28"/>
      <c r="AT619" s="28"/>
      <c r="AU619" s="28"/>
      <c r="AV619" s="28"/>
      <c r="AW619" s="28"/>
      <c r="AX619" s="28"/>
      <c r="AY619" s="28"/>
      <c r="AZ619" s="28"/>
      <c r="BA619" s="28"/>
      <c r="BB619" s="28"/>
      <c r="BC619" s="28"/>
      <c r="BD619" s="28"/>
      <c r="BE619" s="28"/>
      <c r="BF619" s="28"/>
      <c r="BG619" s="28"/>
      <c r="BH619" s="28"/>
      <c r="BI619" s="28"/>
      <c r="BJ619" s="28"/>
      <c r="BK619" s="28"/>
      <c r="BL619" s="28"/>
      <c r="BM619" s="28"/>
      <c r="BN619" s="28"/>
    </row>
    <row r="620" spans="2:66" x14ac:dyDescent="0.2">
      <c r="B620" s="3"/>
      <c r="C620" s="26"/>
      <c r="Z620" s="28"/>
      <c r="AB620" s="28">
        <v>38426</v>
      </c>
      <c r="AC620" s="26">
        <v>7.3259378571635123</v>
      </c>
      <c r="AD620" s="26">
        <v>2.6433509556730378E-2</v>
      </c>
      <c r="AE620" s="26">
        <f t="shared" si="14"/>
        <v>0.19365024835934458</v>
      </c>
      <c r="AH620" s="13"/>
      <c r="AI620" s="13"/>
      <c r="AJ620" s="28"/>
      <c r="AK620" s="28"/>
      <c r="AL620" s="28"/>
      <c r="AM620" s="28"/>
      <c r="AN620" s="28"/>
      <c r="AO620" s="28"/>
      <c r="AP620" s="28"/>
      <c r="AQ620" s="28"/>
      <c r="AR620" s="28"/>
      <c r="AS620" s="28"/>
      <c r="AT620" s="28"/>
      <c r="AU620" s="28"/>
      <c r="AV620" s="28"/>
      <c r="AW620" s="28"/>
      <c r="AX620" s="28"/>
      <c r="AY620" s="28"/>
      <c r="AZ620" s="28"/>
      <c r="BA620" s="28"/>
      <c r="BB620" s="28"/>
      <c r="BC620" s="28"/>
      <c r="BD620" s="28"/>
      <c r="BE620" s="28"/>
      <c r="BF620" s="28"/>
      <c r="BG620" s="28"/>
      <c r="BH620" s="28"/>
      <c r="BI620" s="28"/>
      <c r="BJ620" s="28"/>
      <c r="BK620" s="28"/>
      <c r="BL620" s="28"/>
      <c r="BM620" s="28"/>
      <c r="BN620" s="28"/>
    </row>
    <row r="621" spans="2:66" x14ac:dyDescent="0.2">
      <c r="B621" s="3"/>
      <c r="C621" s="26"/>
      <c r="Z621" s="28"/>
      <c r="AB621" s="28">
        <v>38457</v>
      </c>
      <c r="AC621" s="26">
        <v>6.9016616624773137</v>
      </c>
      <c r="AD621" s="26">
        <v>9.0280601870679142E-2</v>
      </c>
      <c r="AE621" s="26">
        <f t="shared" si="14"/>
        <v>0.6230861687962439</v>
      </c>
      <c r="AH621" s="13"/>
      <c r="AI621" s="13"/>
      <c r="AJ621" s="28"/>
      <c r="AK621" s="28"/>
      <c r="AL621" s="28"/>
      <c r="AM621" s="28"/>
      <c r="AN621" s="28"/>
      <c r="AO621" s="28"/>
      <c r="AP621" s="28"/>
      <c r="AQ621" s="28"/>
      <c r="AR621" s="28"/>
      <c r="AS621" s="28"/>
      <c r="AT621" s="28"/>
      <c r="AU621" s="28"/>
      <c r="AV621" s="28"/>
      <c r="AW621" s="28"/>
      <c r="AX621" s="28"/>
      <c r="AY621" s="28"/>
      <c r="AZ621" s="28"/>
      <c r="BA621" s="28"/>
      <c r="BB621" s="28"/>
      <c r="BC621" s="28"/>
      <c r="BD621" s="28"/>
      <c r="BE621" s="28"/>
      <c r="BF621" s="28"/>
      <c r="BG621" s="28"/>
      <c r="BH621" s="28"/>
      <c r="BI621" s="28"/>
      <c r="BJ621" s="28"/>
      <c r="BK621" s="28"/>
      <c r="BL621" s="28"/>
      <c r="BM621" s="28"/>
      <c r="BN621" s="28"/>
    </row>
    <row r="622" spans="2:66" x14ac:dyDescent="0.2">
      <c r="B622" s="3"/>
      <c r="C622" s="26"/>
      <c r="Z622" s="28"/>
      <c r="AB622" s="28">
        <v>38487</v>
      </c>
      <c r="AC622" s="26">
        <v>8.2748457460132983</v>
      </c>
      <c r="AD622" s="26">
        <v>8.8653924359495734E-2</v>
      </c>
      <c r="AE622" s="26">
        <f t="shared" si="14"/>
        <v>0.73359754885355799</v>
      </c>
      <c r="AH622" s="13"/>
      <c r="AI622" s="13"/>
      <c r="AJ622" s="28"/>
      <c r="AK622" s="28"/>
      <c r="AL622" s="28"/>
      <c r="AM622" s="28"/>
      <c r="AN622" s="28"/>
      <c r="AO622" s="28"/>
      <c r="AP622" s="28"/>
      <c r="AQ622" s="28"/>
      <c r="AR622" s="28"/>
      <c r="AS622" s="28"/>
      <c r="AT622" s="28"/>
      <c r="AU622" s="28"/>
      <c r="AV622" s="28"/>
      <c r="AW622" s="28"/>
      <c r="AX622" s="28"/>
      <c r="AY622" s="28"/>
      <c r="AZ622" s="28"/>
      <c r="BA622" s="28"/>
      <c r="BB622" s="28"/>
      <c r="BC622" s="28"/>
      <c r="BD622" s="28"/>
      <c r="BE622" s="28"/>
      <c r="BF622" s="28"/>
      <c r="BG622" s="28"/>
      <c r="BH622" s="28"/>
      <c r="BI622" s="28"/>
      <c r="BJ622" s="28"/>
      <c r="BK622" s="28"/>
      <c r="BL622" s="28"/>
      <c r="BM622" s="28"/>
      <c r="BN622" s="28"/>
    </row>
    <row r="623" spans="2:66" x14ac:dyDescent="0.2">
      <c r="B623" s="3"/>
      <c r="C623" s="26"/>
      <c r="Z623" s="28"/>
      <c r="AB623" s="28">
        <v>38518</v>
      </c>
      <c r="AC623" s="26">
        <v>6.9954181846943975</v>
      </c>
      <c r="AD623" s="26">
        <v>0.11590077267181782</v>
      </c>
      <c r="AE623" s="26">
        <f t="shared" si="14"/>
        <v>0.8107743727685659</v>
      </c>
      <c r="AH623" s="13"/>
      <c r="AI623" s="13"/>
      <c r="AJ623" s="28"/>
      <c r="AK623" s="28"/>
      <c r="AL623" s="28"/>
      <c r="AM623" s="28"/>
      <c r="AN623" s="28"/>
      <c r="AO623" s="28"/>
      <c r="AP623" s="28"/>
      <c r="AQ623" s="28"/>
      <c r="AR623" s="28"/>
      <c r="AS623" s="28"/>
      <c r="AT623" s="28"/>
      <c r="AU623" s="28"/>
      <c r="AV623" s="28"/>
      <c r="AW623" s="28"/>
      <c r="AX623" s="28"/>
      <c r="AY623" s="28"/>
      <c r="AZ623" s="28"/>
      <c r="BA623" s="28"/>
      <c r="BB623" s="28"/>
      <c r="BC623" s="28"/>
      <c r="BD623" s="28"/>
      <c r="BE623" s="28"/>
      <c r="BF623" s="28"/>
      <c r="BG623" s="28"/>
      <c r="BH623" s="28"/>
      <c r="BI623" s="28"/>
      <c r="BJ623" s="28"/>
      <c r="BK623" s="28"/>
      <c r="BL623" s="28"/>
      <c r="BM623" s="28"/>
      <c r="BN623" s="28"/>
    </row>
    <row r="624" spans="2:66" x14ac:dyDescent="0.2">
      <c r="B624" s="3"/>
      <c r="C624" s="26"/>
      <c r="Z624" s="28"/>
      <c r="AB624" s="28">
        <v>38548</v>
      </c>
      <c r="AC624" s="26">
        <v>8.1423859979361737</v>
      </c>
      <c r="AD624" s="26">
        <v>0.21553477023180154</v>
      </c>
      <c r="AE624" s="26">
        <f t="shared" si="14"/>
        <v>1.7549672952038113</v>
      </c>
      <c r="AH624" s="13"/>
      <c r="AI624" s="13"/>
      <c r="AJ624" s="28"/>
      <c r="AK624" s="28"/>
      <c r="AL624" s="28"/>
      <c r="AM624" s="28"/>
      <c r="AN624" s="28"/>
      <c r="AO624" s="28"/>
      <c r="AP624" s="28"/>
      <c r="AQ624" s="28"/>
      <c r="AR624" s="28"/>
      <c r="AS624" s="28"/>
      <c r="AT624" s="28"/>
      <c r="AU624" s="28"/>
      <c r="AV624" s="28"/>
      <c r="AW624" s="28"/>
      <c r="AX624" s="28"/>
      <c r="AY624" s="28"/>
      <c r="AZ624" s="28"/>
      <c r="BA624" s="28"/>
      <c r="BB624" s="28"/>
      <c r="BC624" s="28"/>
      <c r="BD624" s="28"/>
      <c r="BE624" s="28"/>
      <c r="BF624" s="28"/>
      <c r="BG624" s="28"/>
      <c r="BH624" s="28"/>
      <c r="BI624" s="28"/>
      <c r="BJ624" s="28"/>
      <c r="BK624" s="28"/>
      <c r="BL624" s="28"/>
      <c r="BM624" s="28"/>
      <c r="BN624" s="28"/>
    </row>
    <row r="625" spans="2:66" x14ac:dyDescent="0.2">
      <c r="B625" s="3"/>
      <c r="C625" s="26"/>
      <c r="Z625" s="28"/>
      <c r="AB625" s="28">
        <v>38579</v>
      </c>
      <c r="AC625" s="26">
        <v>7.3373106599141487</v>
      </c>
      <c r="AD625" s="26">
        <v>0.10370069133794224</v>
      </c>
      <c r="AE625" s="26">
        <f t="shared" si="14"/>
        <v>0.76088418799435042</v>
      </c>
      <c r="AH625" s="13"/>
      <c r="AI625" s="13"/>
      <c r="AJ625" s="28"/>
      <c r="AK625" s="28"/>
      <c r="AL625" s="28"/>
      <c r="AM625" s="28"/>
      <c r="AN625" s="28"/>
      <c r="AO625" s="28"/>
      <c r="AP625" s="28"/>
      <c r="AQ625" s="28"/>
      <c r="AR625" s="28"/>
      <c r="AS625" s="28"/>
      <c r="AT625" s="28"/>
      <c r="AU625" s="28"/>
      <c r="AV625" s="28"/>
      <c r="AW625" s="28"/>
      <c r="AX625" s="28"/>
      <c r="AY625" s="28"/>
      <c r="AZ625" s="28"/>
      <c r="BA625" s="28"/>
      <c r="BB625" s="28"/>
      <c r="BC625" s="28"/>
      <c r="BD625" s="28"/>
      <c r="BE625" s="28"/>
      <c r="BF625" s="28"/>
      <c r="BG625" s="28"/>
      <c r="BH625" s="28"/>
      <c r="BI625" s="28"/>
      <c r="BJ625" s="28"/>
      <c r="BK625" s="28"/>
      <c r="BL625" s="28"/>
      <c r="BM625" s="28"/>
      <c r="BN625" s="28"/>
    </row>
    <row r="626" spans="2:66" x14ac:dyDescent="0.2">
      <c r="B626" s="3"/>
      <c r="C626" s="26"/>
      <c r="Z626" s="28"/>
      <c r="AB626" s="28">
        <v>38610</v>
      </c>
      <c r="AC626" s="26">
        <v>7.1298336045073327</v>
      </c>
      <c r="AD626" s="26">
        <v>1.1386742578283857E-2</v>
      </c>
      <c r="AE626" s="26">
        <f t="shared" si="14"/>
        <v>8.1185579880522704E-2</v>
      </c>
      <c r="AH626" s="13"/>
      <c r="AI626" s="13"/>
      <c r="AJ626" s="28"/>
      <c r="AK626" s="28"/>
      <c r="AL626" s="28"/>
      <c r="AM626" s="28"/>
      <c r="AN626" s="28"/>
      <c r="AO626" s="28"/>
      <c r="AP626" s="28"/>
      <c r="AQ626" s="28"/>
      <c r="AR626" s="28"/>
      <c r="AS626" s="28"/>
      <c r="AT626" s="28"/>
      <c r="AU626" s="28"/>
      <c r="AV626" s="28"/>
      <c r="AW626" s="28"/>
      <c r="AX626" s="28"/>
      <c r="AY626" s="28"/>
      <c r="AZ626" s="28"/>
      <c r="BA626" s="28"/>
      <c r="BB626" s="28"/>
      <c r="BC626" s="28"/>
      <c r="BD626" s="28"/>
      <c r="BE626" s="28"/>
      <c r="BF626" s="28"/>
      <c r="BG626" s="28"/>
      <c r="BH626" s="28"/>
      <c r="BI626" s="28"/>
      <c r="BJ626" s="28"/>
      <c r="BK626" s="28"/>
      <c r="BL626" s="28"/>
      <c r="BM626" s="28"/>
      <c r="BN626" s="28"/>
    </row>
    <row r="627" spans="2:66" x14ac:dyDescent="0.2">
      <c r="B627" s="3"/>
      <c r="C627" s="26"/>
      <c r="Z627" s="28"/>
      <c r="AB627" s="28">
        <v>38640</v>
      </c>
      <c r="AC627" s="26">
        <v>6.4267314900486818</v>
      </c>
      <c r="AD627" s="26">
        <v>0.11224074827165513</v>
      </c>
      <c r="AE627" s="26">
        <f t="shared" si="14"/>
        <v>0.72134115138407318</v>
      </c>
      <c r="AH627" s="13"/>
      <c r="AI627" s="13"/>
      <c r="AJ627" s="28"/>
      <c r="AK627" s="28"/>
      <c r="AL627" s="28"/>
      <c r="AM627" s="28"/>
      <c r="AN627" s="28"/>
      <c r="AO627" s="28"/>
      <c r="AP627" s="28"/>
      <c r="AQ627" s="28"/>
      <c r="AR627" s="28"/>
      <c r="AS627" s="28"/>
      <c r="AT627" s="28"/>
      <c r="AU627" s="28"/>
      <c r="AV627" s="28"/>
      <c r="AW627" s="28"/>
      <c r="AX627" s="28"/>
      <c r="AY627" s="28"/>
      <c r="AZ627" s="28"/>
      <c r="BA627" s="28"/>
      <c r="BB627" s="28"/>
      <c r="BC627" s="28"/>
      <c r="BD627" s="28"/>
      <c r="BE627" s="28"/>
      <c r="BF627" s="28"/>
      <c r="BG627" s="28"/>
      <c r="BH627" s="28"/>
      <c r="BI627" s="28"/>
      <c r="BJ627" s="28"/>
      <c r="BK627" s="28"/>
      <c r="BL627" s="28"/>
      <c r="BM627" s="28"/>
      <c r="BN627" s="28"/>
    </row>
    <row r="628" spans="2:66" x14ac:dyDescent="0.2">
      <c r="B628" s="3"/>
      <c r="C628" s="26"/>
      <c r="Z628" s="28"/>
      <c r="AB628" s="28">
        <v>38671</v>
      </c>
      <c r="AC628" s="26">
        <v>6.0796718129171303</v>
      </c>
      <c r="AD628" s="26">
        <v>8.2553883692557936E-2</v>
      </c>
      <c r="AE628" s="26">
        <f t="shared" si="14"/>
        <v>0.50190051973248362</v>
      </c>
      <c r="AH628" s="13"/>
      <c r="AI628" s="13"/>
      <c r="AJ628" s="28"/>
      <c r="AK628" s="28"/>
      <c r="AL628" s="28"/>
      <c r="AM628" s="28"/>
      <c r="AN628" s="28"/>
      <c r="AO628" s="28"/>
      <c r="AP628" s="28"/>
      <c r="AQ628" s="28"/>
      <c r="AR628" s="28"/>
      <c r="AS628" s="28"/>
      <c r="AT628" s="28"/>
      <c r="AU628" s="28"/>
      <c r="AV628" s="28"/>
      <c r="AW628" s="28"/>
      <c r="AX628" s="28"/>
      <c r="AY628" s="28"/>
      <c r="AZ628" s="28"/>
      <c r="BA628" s="28"/>
      <c r="BB628" s="28"/>
      <c r="BC628" s="28"/>
      <c r="BD628" s="28"/>
      <c r="BE628" s="28"/>
      <c r="BF628" s="28"/>
      <c r="BG628" s="28"/>
      <c r="BH628" s="28"/>
      <c r="BI628" s="28"/>
      <c r="BJ628" s="28"/>
      <c r="BK628" s="28"/>
      <c r="BL628" s="28"/>
      <c r="BM628" s="28"/>
      <c r="BN628" s="28"/>
    </row>
    <row r="629" spans="2:66" x14ac:dyDescent="0.2">
      <c r="B629" s="3"/>
      <c r="C629" s="26"/>
      <c r="Z629" s="28"/>
      <c r="AB629" s="28">
        <v>38701</v>
      </c>
      <c r="AC629" s="26">
        <v>3.907499443130678</v>
      </c>
      <c r="AD629" s="26">
        <v>2.1146807645384305E-2</v>
      </c>
      <c r="AE629" s="26">
        <f t="shared" si="14"/>
        <v>8.2631139098330739E-2</v>
      </c>
      <c r="AH629" s="13"/>
      <c r="AI629" s="13"/>
      <c r="AJ629" s="28"/>
      <c r="AK629" s="28"/>
      <c r="AL629" s="28"/>
      <c r="AM629" s="28"/>
      <c r="AN629" s="28"/>
      <c r="AO629" s="28"/>
      <c r="AP629" s="28"/>
      <c r="AQ629" s="28"/>
      <c r="AR629" s="28"/>
      <c r="AS629" s="28"/>
      <c r="AT629" s="28"/>
      <c r="AU629" s="28"/>
      <c r="AV629" s="28"/>
      <c r="AW629" s="28"/>
      <c r="AX629" s="28"/>
      <c r="AY629" s="28"/>
      <c r="AZ629" s="28"/>
      <c r="BA629" s="28"/>
      <c r="BB629" s="28"/>
      <c r="BC629" s="28"/>
      <c r="BD629" s="28"/>
      <c r="BE629" s="28"/>
      <c r="BF629" s="28"/>
      <c r="BG629" s="28"/>
      <c r="BH629" s="28"/>
      <c r="BI629" s="28"/>
      <c r="BJ629" s="28"/>
      <c r="BK629" s="28"/>
      <c r="BL629" s="28"/>
      <c r="BM629" s="28"/>
      <c r="BN629" s="28"/>
    </row>
    <row r="630" spans="2:66" x14ac:dyDescent="0.2">
      <c r="B630" s="3"/>
      <c r="C630" s="26"/>
      <c r="Z630" s="28"/>
      <c r="AB630" s="28">
        <v>38732</v>
      </c>
      <c r="AC630" s="26">
        <v>6.6867997673754518</v>
      </c>
      <c r="AD630" s="26">
        <v>3.687196110210697E-2</v>
      </c>
      <c r="AE630" s="26">
        <f t="shared" si="14"/>
        <v>0.2465554209202456</v>
      </c>
      <c r="AH630" s="13"/>
      <c r="AI630" s="13"/>
      <c r="AJ630" s="28"/>
      <c r="AK630" s="28"/>
      <c r="AL630" s="28"/>
      <c r="AM630" s="28"/>
      <c r="AN630" s="28"/>
      <c r="AO630" s="28"/>
      <c r="AP630" s="28"/>
      <c r="AQ630" s="28"/>
      <c r="AR630" s="28"/>
      <c r="AS630" s="28"/>
      <c r="AT630" s="28"/>
      <c r="AU630" s="28"/>
      <c r="AV630" s="28"/>
      <c r="AW630" s="28"/>
      <c r="AX630" s="28"/>
      <c r="AY630" s="28"/>
      <c r="AZ630" s="28"/>
      <c r="BA630" s="28"/>
      <c r="BB630" s="28"/>
      <c r="BC630" s="28"/>
      <c r="BD630" s="28"/>
      <c r="BE630" s="28"/>
      <c r="BF630" s="28"/>
      <c r="BG630" s="28"/>
      <c r="BH630" s="28"/>
      <c r="BI630" s="28"/>
      <c r="BJ630" s="28"/>
      <c r="BK630" s="28"/>
      <c r="BL630" s="28"/>
      <c r="BM630" s="28"/>
      <c r="BN630" s="28"/>
    </row>
    <row r="631" spans="2:66" x14ac:dyDescent="0.2">
      <c r="B631" s="3"/>
      <c r="C631" s="26"/>
      <c r="Z631" s="28"/>
      <c r="AB631" s="28">
        <v>38763</v>
      </c>
      <c r="AC631" s="26">
        <v>10.362492314145653</v>
      </c>
      <c r="AD631" s="26">
        <v>2.836304700162075E-3</v>
      </c>
      <c r="AE631" s="26">
        <f t="shared" si="14"/>
        <v>2.9391185656004692E-2</v>
      </c>
      <c r="AH631" s="13"/>
      <c r="AI631" s="13"/>
      <c r="AJ631" s="28"/>
      <c r="AK631" s="28"/>
      <c r="AL631" s="28"/>
      <c r="AM631" s="28"/>
      <c r="AN631" s="28"/>
      <c r="AO631" s="28"/>
      <c r="AP631" s="28"/>
      <c r="AQ631" s="28"/>
      <c r="AR631" s="28"/>
      <c r="AS631" s="28"/>
      <c r="AT631" s="28"/>
      <c r="AU631" s="28"/>
      <c r="AV631" s="28"/>
      <c r="AW631" s="28"/>
      <c r="AX631" s="28"/>
      <c r="AY631" s="28"/>
      <c r="AZ631" s="28"/>
      <c r="BA631" s="28"/>
      <c r="BB631" s="28"/>
      <c r="BC631" s="28"/>
      <c r="BD631" s="28"/>
      <c r="BE631" s="28"/>
      <c r="BF631" s="28"/>
      <c r="BG631" s="28"/>
      <c r="BH631" s="28"/>
      <c r="BI631" s="28"/>
      <c r="BJ631" s="28"/>
      <c r="BK631" s="28"/>
      <c r="BL631" s="28"/>
      <c r="BM631" s="28"/>
      <c r="BN631" s="28"/>
    </row>
    <row r="632" spans="2:66" x14ac:dyDescent="0.2">
      <c r="B632" s="3"/>
      <c r="C632" s="26"/>
      <c r="Z632" s="28"/>
      <c r="AB632" s="28">
        <v>38791</v>
      </c>
      <c r="AC632" s="26">
        <v>5.0533241734686696</v>
      </c>
      <c r="AD632" s="26">
        <v>0.12277147487844407</v>
      </c>
      <c r="AE632" s="26">
        <f t="shared" si="14"/>
        <v>0.62040406181564289</v>
      </c>
      <c r="AH632" s="13"/>
      <c r="AI632" s="13"/>
      <c r="AJ632" s="28"/>
      <c r="AK632" s="28"/>
      <c r="AL632" s="28"/>
      <c r="AM632" s="28"/>
      <c r="AN632" s="28"/>
      <c r="AO632" s="28"/>
      <c r="AP632" s="28"/>
      <c r="AQ632" s="28"/>
      <c r="AR632" s="28"/>
      <c r="AS632" s="28"/>
      <c r="AT632" s="28"/>
      <c r="AU632" s="28"/>
      <c r="AV632" s="28"/>
      <c r="AW632" s="28"/>
      <c r="AX632" s="28"/>
      <c r="AY632" s="28"/>
      <c r="AZ632" s="28"/>
      <c r="BA632" s="28"/>
      <c r="BB632" s="28"/>
      <c r="BC632" s="28"/>
      <c r="BD632" s="28"/>
      <c r="BE632" s="28"/>
      <c r="BF632" s="28"/>
      <c r="BG632" s="28"/>
      <c r="BH632" s="28"/>
      <c r="BI632" s="28"/>
      <c r="BJ632" s="28"/>
      <c r="BK632" s="28"/>
      <c r="BL632" s="28"/>
      <c r="BM632" s="28"/>
      <c r="BN632" s="28"/>
    </row>
    <row r="633" spans="2:66" x14ac:dyDescent="0.2">
      <c r="B633" s="3"/>
      <c r="C633" s="26"/>
      <c r="Z633" s="28"/>
      <c r="AB633" s="28">
        <v>38822</v>
      </c>
      <c r="AC633" s="26">
        <v>9.7746789591829835</v>
      </c>
      <c r="AD633" s="26">
        <v>0.15518638573743923</v>
      </c>
      <c r="AE633" s="26">
        <f t="shared" si="14"/>
        <v>1.5168970994194015</v>
      </c>
      <c r="AH633" s="13"/>
      <c r="AI633" s="13"/>
      <c r="AJ633" s="28"/>
      <c r="AK633" s="28"/>
      <c r="AL633" s="28"/>
      <c r="AM633" s="28"/>
      <c r="AN633" s="28"/>
      <c r="AO633" s="28"/>
      <c r="AP633" s="28"/>
      <c r="AQ633" s="28"/>
      <c r="AR633" s="28"/>
      <c r="AS633" s="28"/>
      <c r="AT633" s="28"/>
      <c r="AU633" s="28"/>
      <c r="AV633" s="28"/>
      <c r="AW633" s="28"/>
      <c r="AX633" s="28"/>
      <c r="AY633" s="28"/>
      <c r="AZ633" s="28"/>
      <c r="BA633" s="28"/>
      <c r="BB633" s="28"/>
      <c r="BC633" s="28"/>
      <c r="BD633" s="28"/>
      <c r="BE633" s="28"/>
      <c r="BF633" s="28"/>
      <c r="BG633" s="28"/>
      <c r="BH633" s="28"/>
      <c r="BI633" s="28"/>
      <c r="BJ633" s="28"/>
      <c r="BK633" s="28"/>
      <c r="BL633" s="28"/>
      <c r="BM633" s="28"/>
      <c r="BN633" s="28"/>
    </row>
    <row r="634" spans="2:66" x14ac:dyDescent="0.2">
      <c r="B634" s="3"/>
      <c r="C634" s="26"/>
      <c r="Z634" s="28"/>
      <c r="AB634" s="28">
        <v>38852</v>
      </c>
      <c r="AC634" s="26">
        <v>6.7969046462266869</v>
      </c>
      <c r="AD634" s="26">
        <v>8.4683954619124799E-2</v>
      </c>
      <c r="AE634" s="26">
        <f t="shared" si="14"/>
        <v>0.57558876461157926</v>
      </c>
      <c r="AH634" s="13"/>
      <c r="AI634" s="13"/>
      <c r="AJ634" s="28"/>
      <c r="AK634" s="28"/>
      <c r="AL634" s="28"/>
      <c r="AM634" s="28"/>
      <c r="AN634" s="28"/>
      <c r="AO634" s="28"/>
      <c r="AP634" s="28"/>
      <c r="AQ634" s="28"/>
      <c r="AR634" s="28"/>
      <c r="AS634" s="28"/>
      <c r="AT634" s="28"/>
      <c r="AU634" s="28"/>
      <c r="AV634" s="28"/>
      <c r="AW634" s="28"/>
      <c r="AX634" s="28"/>
      <c r="AY634" s="28"/>
      <c r="AZ634" s="28"/>
      <c r="BA634" s="28"/>
      <c r="BB634" s="28"/>
      <c r="BC634" s="28"/>
      <c r="BD634" s="28"/>
      <c r="BE634" s="28"/>
      <c r="BF634" s="28"/>
      <c r="BG634" s="28"/>
      <c r="BH634" s="28"/>
      <c r="BI634" s="28"/>
      <c r="BJ634" s="28"/>
      <c r="BK634" s="28"/>
      <c r="BL634" s="28"/>
      <c r="BM634" s="28"/>
      <c r="BN634" s="28"/>
    </row>
    <row r="635" spans="2:66" x14ac:dyDescent="0.2">
      <c r="B635" s="3"/>
      <c r="C635" s="26"/>
      <c r="Z635" s="28"/>
      <c r="AB635" s="28">
        <v>38883</v>
      </c>
      <c r="AC635" s="26">
        <v>7.5359064423601607</v>
      </c>
      <c r="AD635" s="26">
        <v>2.6337115072933549E-2</v>
      </c>
      <c r="AE635" s="26">
        <f t="shared" si="14"/>
        <v>0.19847403515130083</v>
      </c>
      <c r="AH635" s="13"/>
      <c r="AI635" s="13"/>
      <c r="AJ635" s="28"/>
      <c r="AK635" s="28"/>
      <c r="AL635" s="28"/>
      <c r="AM635" s="28"/>
      <c r="AN635" s="28"/>
      <c r="AO635" s="28"/>
      <c r="AP635" s="28"/>
      <c r="AQ635" s="28"/>
      <c r="AR635" s="28"/>
      <c r="AS635" s="28"/>
      <c r="AT635" s="28"/>
      <c r="AU635" s="28"/>
      <c r="AV635" s="28"/>
      <c r="AW635" s="28"/>
      <c r="AX635" s="28"/>
      <c r="AY635" s="28"/>
      <c r="AZ635" s="28"/>
      <c r="BA635" s="28"/>
      <c r="BB635" s="28"/>
      <c r="BC635" s="28"/>
      <c r="BD635" s="28"/>
      <c r="BE635" s="28"/>
      <c r="BF635" s="28"/>
      <c r="BG635" s="28"/>
      <c r="BH635" s="28"/>
      <c r="BI635" s="28"/>
      <c r="BJ635" s="28"/>
      <c r="BK635" s="28"/>
      <c r="BL635" s="28"/>
      <c r="BM635" s="28"/>
      <c r="BN635" s="28"/>
    </row>
    <row r="636" spans="2:66" x14ac:dyDescent="0.2">
      <c r="B636" s="3"/>
      <c r="C636" s="26"/>
      <c r="Z636" s="28"/>
      <c r="AB636" s="28">
        <v>38913</v>
      </c>
      <c r="AC636" s="26">
        <v>9.1305823718069927</v>
      </c>
      <c r="AD636" s="26">
        <v>8.4278768233387369E-2</v>
      </c>
      <c r="AE636" s="26">
        <f t="shared" si="14"/>
        <v>0.76951423554937393</v>
      </c>
      <c r="AH636" s="13"/>
      <c r="AI636" s="13"/>
      <c r="AJ636" s="28"/>
      <c r="AK636" s="28"/>
      <c r="AL636" s="28"/>
      <c r="AM636" s="28"/>
      <c r="AN636" s="28"/>
      <c r="AO636" s="28"/>
      <c r="AP636" s="28"/>
      <c r="AQ636" s="28"/>
      <c r="AR636" s="28"/>
      <c r="AS636" s="28"/>
      <c r="AT636" s="28"/>
      <c r="AU636" s="28"/>
      <c r="AV636" s="28"/>
      <c r="AW636" s="28"/>
      <c r="AX636" s="28"/>
      <c r="AY636" s="28"/>
      <c r="AZ636" s="28"/>
      <c r="BA636" s="28"/>
      <c r="BB636" s="28"/>
      <c r="BC636" s="28"/>
      <c r="BD636" s="28"/>
      <c r="BE636" s="28"/>
      <c r="BF636" s="28"/>
      <c r="BG636" s="28"/>
      <c r="BH636" s="28"/>
      <c r="BI636" s="28"/>
      <c r="BJ636" s="28"/>
      <c r="BK636" s="28"/>
      <c r="BL636" s="28"/>
      <c r="BM636" s="28"/>
      <c r="BN636" s="28"/>
    </row>
    <row r="637" spans="2:66" x14ac:dyDescent="0.2">
      <c r="B637" s="3"/>
      <c r="C637" s="26"/>
      <c r="Z637" s="28"/>
      <c r="AB637" s="28">
        <v>38944</v>
      </c>
      <c r="AC637" s="26">
        <v>7.9658655646872338</v>
      </c>
      <c r="AD637" s="26">
        <v>0.16410048622366288</v>
      </c>
      <c r="AE637" s="26">
        <f t="shared" si="14"/>
        <v>1.3072024123575079</v>
      </c>
      <c r="AH637" s="13"/>
      <c r="AI637" s="13"/>
      <c r="AJ637" s="28"/>
      <c r="AK637" s="28"/>
      <c r="AL637" s="28"/>
      <c r="AM637" s="28"/>
      <c r="AN637" s="28"/>
      <c r="AO637" s="28"/>
      <c r="AP637" s="28"/>
      <c r="AQ637" s="28"/>
      <c r="AR637" s="28"/>
      <c r="AS637" s="28"/>
      <c r="AT637" s="28"/>
      <c r="AU637" s="28"/>
      <c r="AV637" s="28"/>
      <c r="AW637" s="28"/>
      <c r="AX637" s="28"/>
      <c r="AY637" s="28"/>
      <c r="AZ637" s="28"/>
      <c r="BA637" s="28"/>
      <c r="BB637" s="28"/>
      <c r="BC637" s="28"/>
      <c r="BD637" s="28"/>
      <c r="BE637" s="28"/>
      <c r="BF637" s="28"/>
      <c r="BG637" s="28"/>
      <c r="BH637" s="28"/>
      <c r="BI637" s="28"/>
      <c r="BJ637" s="28"/>
      <c r="BK637" s="28"/>
      <c r="BL637" s="28"/>
      <c r="BM637" s="28"/>
      <c r="BN637" s="28"/>
    </row>
    <row r="638" spans="2:66" x14ac:dyDescent="0.2">
      <c r="B638" s="3"/>
      <c r="C638" s="26"/>
      <c r="Z638" s="28"/>
      <c r="AB638" s="28">
        <v>38975</v>
      </c>
      <c r="AC638" s="26">
        <v>7.8674864108305895</v>
      </c>
      <c r="AD638" s="26">
        <v>0.15923824959481361</v>
      </c>
      <c r="AE638" s="26">
        <f t="shared" si="14"/>
        <v>1.2528047647716458</v>
      </c>
      <c r="AH638" s="13"/>
      <c r="AI638" s="13"/>
      <c r="AJ638" s="28"/>
      <c r="AK638" s="28"/>
      <c r="AL638" s="28"/>
      <c r="AM638" s="28"/>
      <c r="AN638" s="28"/>
      <c r="AO638" s="28"/>
      <c r="AP638" s="28"/>
      <c r="AQ638" s="28"/>
      <c r="AR638" s="28"/>
      <c r="AS638" s="28"/>
      <c r="AT638" s="28"/>
      <c r="AU638" s="28"/>
      <c r="AV638" s="28"/>
      <c r="AW638" s="28"/>
      <c r="AX638" s="28"/>
      <c r="AY638" s="28"/>
      <c r="AZ638" s="28"/>
      <c r="BA638" s="28"/>
      <c r="BB638" s="28"/>
      <c r="BC638" s="28"/>
      <c r="BD638" s="28"/>
      <c r="BE638" s="28"/>
      <c r="BF638" s="28"/>
      <c r="BG638" s="28"/>
      <c r="BH638" s="28"/>
      <c r="BI638" s="28"/>
      <c r="BJ638" s="28"/>
      <c r="BK638" s="28"/>
      <c r="BL638" s="28"/>
      <c r="BM638" s="28"/>
      <c r="BN638" s="28"/>
    </row>
    <row r="639" spans="2:66" x14ac:dyDescent="0.2">
      <c r="B639" s="3"/>
      <c r="C639" s="26"/>
      <c r="Z639" s="28"/>
      <c r="AB639" s="28">
        <v>39005</v>
      </c>
      <c r="AC639" s="26">
        <v>7.1120096519854314</v>
      </c>
      <c r="AD639" s="26">
        <v>3.6466774716369534E-2</v>
      </c>
      <c r="AE639" s="26">
        <f t="shared" si="14"/>
        <v>0.25935205375959841</v>
      </c>
      <c r="AH639" s="13"/>
      <c r="AI639" s="13"/>
      <c r="AJ639" s="28"/>
      <c r="AK639" s="28"/>
      <c r="AL639" s="28"/>
      <c r="AM639" s="28"/>
      <c r="AN639" s="28"/>
      <c r="AO639" s="28"/>
      <c r="AP639" s="28"/>
      <c r="AQ639" s="28"/>
      <c r="AR639" s="28"/>
      <c r="AS639" s="28"/>
      <c r="AT639" s="28"/>
      <c r="AU639" s="28"/>
      <c r="AV639" s="28"/>
      <c r="AW639" s="28"/>
      <c r="AX639" s="28"/>
      <c r="AY639" s="28"/>
      <c r="AZ639" s="28"/>
      <c r="BA639" s="28"/>
      <c r="BB639" s="28"/>
      <c r="BC639" s="28"/>
      <c r="BD639" s="28"/>
      <c r="BE639" s="28"/>
      <c r="BF639" s="28"/>
      <c r="BG639" s="28"/>
      <c r="BH639" s="28"/>
      <c r="BI639" s="28"/>
      <c r="BJ639" s="28"/>
      <c r="BK639" s="28"/>
      <c r="BL639" s="28"/>
      <c r="BM639" s="28"/>
      <c r="BN639" s="28"/>
    </row>
    <row r="640" spans="2:66" x14ac:dyDescent="0.2">
      <c r="B640" s="3"/>
      <c r="C640" s="26"/>
      <c r="Z640" s="28"/>
      <c r="AB640" s="28">
        <v>39036</v>
      </c>
      <c r="AC640" s="26">
        <v>6.3313503345119866</v>
      </c>
      <c r="AD640" s="26">
        <v>3.6466774716369531E-3</v>
      </c>
      <c r="AE640" s="26">
        <f t="shared" si="14"/>
        <v>2.308839262990595E-2</v>
      </c>
      <c r="AH640" s="13"/>
      <c r="AI640" s="13"/>
      <c r="AJ640" s="28"/>
      <c r="AK640" s="28"/>
      <c r="AL640" s="28"/>
      <c r="AM640" s="28"/>
      <c r="AN640" s="28"/>
      <c r="AO640" s="28"/>
      <c r="AP640" s="28"/>
      <c r="AQ640" s="28"/>
      <c r="AR640" s="28"/>
      <c r="AS640" s="28"/>
      <c r="AT640" s="28"/>
      <c r="AU640" s="28"/>
      <c r="AV640" s="28"/>
      <c r="AW640" s="28"/>
      <c r="AX640" s="28"/>
      <c r="AY640" s="28"/>
      <c r="AZ640" s="28"/>
      <c r="BA640" s="28"/>
      <c r="BB640" s="28"/>
      <c r="BC640" s="28"/>
      <c r="BD640" s="28"/>
      <c r="BE640" s="28"/>
      <c r="BF640" s="28"/>
      <c r="BG640" s="28"/>
      <c r="BH640" s="28"/>
      <c r="BI640" s="28"/>
      <c r="BJ640" s="28"/>
      <c r="BK640" s="28"/>
      <c r="BL640" s="28"/>
      <c r="BM640" s="28"/>
      <c r="BN640" s="28"/>
    </row>
    <row r="641" spans="2:66" x14ac:dyDescent="0.2">
      <c r="B641" s="3"/>
      <c r="C641" s="26"/>
      <c r="Z641" s="28"/>
      <c r="AB641" s="28">
        <v>39066</v>
      </c>
      <c r="AC641" s="26">
        <v>4.9620571360103432</v>
      </c>
      <c r="AD641" s="26">
        <v>0.12358184764991896</v>
      </c>
      <c r="AE641" s="26">
        <f t="shared" si="14"/>
        <v>0.61322018901262343</v>
      </c>
      <c r="AH641" s="13"/>
      <c r="AI641" s="13"/>
      <c r="AJ641" s="28"/>
      <c r="AK641" s="28"/>
      <c r="AL641" s="28"/>
      <c r="AM641" s="28"/>
      <c r="AN641" s="28"/>
      <c r="AO641" s="28"/>
      <c r="AP641" s="28"/>
      <c r="AQ641" s="28"/>
      <c r="AR641" s="28"/>
      <c r="AS641" s="28"/>
      <c r="AT641" s="28"/>
      <c r="AU641" s="28"/>
      <c r="AV641" s="28"/>
      <c r="AW641" s="28"/>
      <c r="AX641" s="28"/>
      <c r="AY641" s="28"/>
      <c r="AZ641" s="28"/>
      <c r="BA641" s="28"/>
      <c r="BB641" s="28"/>
      <c r="BC641" s="28"/>
      <c r="BD641" s="28"/>
      <c r="BE641" s="28"/>
      <c r="BF641" s="28"/>
      <c r="BG641" s="28"/>
      <c r="BH641" s="28"/>
      <c r="BI641" s="28"/>
      <c r="BJ641" s="28"/>
      <c r="BK641" s="28"/>
      <c r="BL641" s="28"/>
      <c r="BM641" s="28"/>
      <c r="BN641" s="28"/>
    </row>
    <row r="642" spans="2:66" x14ac:dyDescent="0.2">
      <c r="B642" s="3"/>
      <c r="C642" s="26"/>
      <c r="Z642" s="28"/>
      <c r="AB642" s="28">
        <v>39097</v>
      </c>
      <c r="AC642" s="26">
        <v>6.3707152956802791</v>
      </c>
      <c r="AD642" s="26">
        <v>1.8104667609618104E-2</v>
      </c>
      <c r="AE642" s="26">
        <f t="shared" ref="AE642:AE705" si="15">AC642*AD642</f>
        <v>0.11533968286380138</v>
      </c>
      <c r="AH642" s="13"/>
      <c r="AI642" s="13"/>
      <c r="AS642" s="28"/>
      <c r="AT642" s="28"/>
      <c r="AU642" s="28"/>
      <c r="AV642" s="28"/>
      <c r="AW642" s="28"/>
      <c r="AX642" s="28"/>
      <c r="AY642" s="28"/>
      <c r="AZ642" s="28"/>
      <c r="BA642" s="28"/>
      <c r="BB642" s="28"/>
      <c r="BC642" s="28"/>
      <c r="BD642" s="28"/>
      <c r="BE642" s="28"/>
      <c r="BF642" s="28"/>
      <c r="BG642" s="28"/>
      <c r="BH642" s="28"/>
      <c r="BI642" s="28"/>
      <c r="BJ642" s="28"/>
      <c r="BK642" s="28"/>
      <c r="BL642" s="28"/>
      <c r="BM642" s="28"/>
      <c r="BN642" s="28"/>
    </row>
    <row r="643" spans="2:66" x14ac:dyDescent="0.2">
      <c r="B643" s="3"/>
      <c r="C643" s="26"/>
      <c r="Z643" s="28"/>
      <c r="AB643" s="28">
        <v>39128</v>
      </c>
      <c r="AC643" s="26">
        <v>8.3468544798184823</v>
      </c>
      <c r="AD643" s="26">
        <v>3.7057991513437055E-2</v>
      </c>
      <c r="AE643" s="26">
        <f t="shared" si="15"/>
        <v>0.30931766247700737</v>
      </c>
      <c r="AH643" s="13"/>
      <c r="AI643" s="13"/>
      <c r="AS643" s="28"/>
      <c r="AT643" s="28"/>
      <c r="AU643" s="28"/>
      <c r="AV643" s="28"/>
      <c r="AW643" s="28"/>
      <c r="AX643" s="28"/>
      <c r="AY643" s="28"/>
      <c r="AZ643" s="28"/>
      <c r="BA643" s="28"/>
      <c r="BB643" s="28"/>
      <c r="BC643" s="28"/>
      <c r="BD643" s="28"/>
      <c r="BE643" s="28"/>
      <c r="BF643" s="28"/>
      <c r="BG643" s="28"/>
      <c r="BH643" s="28"/>
      <c r="BI643" s="28"/>
      <c r="BJ643" s="28"/>
      <c r="BK643" s="28"/>
      <c r="BL643" s="28"/>
      <c r="BM643" s="28"/>
      <c r="BN643" s="28"/>
    </row>
    <row r="644" spans="2:66" x14ac:dyDescent="0.2">
      <c r="B644" s="3"/>
      <c r="C644" s="26"/>
      <c r="Z644" s="28"/>
      <c r="AB644" s="28">
        <v>39156</v>
      </c>
      <c r="AC644" s="26">
        <v>7.1615948452514218</v>
      </c>
      <c r="AD644" s="26">
        <v>7.9490806223479496E-2</v>
      </c>
      <c r="AE644" s="26">
        <f t="shared" si="15"/>
        <v>0.56928094809495045</v>
      </c>
      <c r="AH644" s="13"/>
      <c r="AI644" s="13"/>
      <c r="AS644" s="28"/>
      <c r="AT644" s="28"/>
      <c r="AU644" s="28"/>
      <c r="AV644" s="28"/>
      <c r="AW644" s="28"/>
      <c r="AX644" s="28"/>
      <c r="AY644" s="28"/>
      <c r="AZ644" s="28"/>
      <c r="BA644" s="28"/>
      <c r="BB644" s="28"/>
      <c r="BC644" s="28"/>
      <c r="BD644" s="28"/>
      <c r="BE644" s="28"/>
      <c r="BF644" s="28"/>
      <c r="BG644" s="28"/>
      <c r="BH644" s="28"/>
      <c r="BI644" s="28"/>
      <c r="BJ644" s="28"/>
      <c r="BK644" s="28"/>
      <c r="BL644" s="28"/>
      <c r="BM644" s="28"/>
      <c r="BN644" s="28"/>
    </row>
    <row r="645" spans="2:66" x14ac:dyDescent="0.2">
      <c r="B645" s="3"/>
      <c r="C645" s="26"/>
      <c r="Z645" s="28"/>
      <c r="AB645" s="28">
        <v>39187</v>
      </c>
      <c r="AC645" s="26">
        <v>6.8053594067218182</v>
      </c>
      <c r="AD645" s="26">
        <v>9.7312588401697306E-2</v>
      </c>
      <c r="AE645" s="26">
        <f t="shared" si="15"/>
        <v>0.66224713887193931</v>
      </c>
      <c r="AH645" s="13"/>
      <c r="AI645" s="13"/>
      <c r="AS645" s="28"/>
      <c r="AT645" s="28"/>
      <c r="AU645" s="28"/>
      <c r="AV645" s="28"/>
      <c r="AW645" s="28"/>
      <c r="AX645" s="28"/>
      <c r="AY645" s="28"/>
      <c r="AZ645" s="28"/>
      <c r="BA645" s="28"/>
      <c r="BB645" s="28"/>
      <c r="BC645" s="28"/>
      <c r="BD645" s="28"/>
      <c r="BE645" s="28"/>
      <c r="BF645" s="28"/>
      <c r="BG645" s="28"/>
      <c r="BH645" s="28"/>
      <c r="BI645" s="28"/>
      <c r="BJ645" s="28"/>
      <c r="BK645" s="28"/>
      <c r="BL645" s="28"/>
      <c r="BM645" s="28"/>
      <c r="BN645" s="28"/>
    </row>
    <row r="646" spans="2:66" x14ac:dyDescent="0.2">
      <c r="B646" s="3"/>
      <c r="C646" s="26"/>
      <c r="Z646" s="28"/>
      <c r="AB646" s="28">
        <v>39217</v>
      </c>
      <c r="AC646" s="26">
        <v>6.7969046462266869</v>
      </c>
      <c r="AD646" s="26">
        <v>0.22998585572843</v>
      </c>
      <c r="AE646" s="26">
        <f t="shared" si="15"/>
        <v>1.5631919313669864</v>
      </c>
      <c r="AH646" s="13"/>
      <c r="AI646" s="13"/>
      <c r="AS646" s="28"/>
      <c r="AT646" s="28"/>
      <c r="AU646" s="28"/>
      <c r="AV646" s="28"/>
      <c r="AW646" s="28"/>
      <c r="AX646" s="28"/>
      <c r="AY646" s="28"/>
      <c r="AZ646" s="28"/>
      <c r="BA646" s="28"/>
      <c r="BB646" s="28"/>
      <c r="BC646" s="28"/>
      <c r="BD646" s="28"/>
      <c r="BE646" s="28"/>
      <c r="BF646" s="28"/>
      <c r="BG646" s="28"/>
      <c r="BH646" s="28"/>
      <c r="BI646" s="28"/>
      <c r="BJ646" s="28"/>
      <c r="BK646" s="28"/>
      <c r="BL646" s="28"/>
      <c r="BM646" s="28"/>
      <c r="BN646" s="28"/>
    </row>
    <row r="647" spans="2:66" x14ac:dyDescent="0.2">
      <c r="B647" s="3"/>
      <c r="C647" s="26"/>
      <c r="Z647" s="28"/>
      <c r="AB647" s="28">
        <v>39248</v>
      </c>
      <c r="AC647" s="26">
        <v>7.7471078331119001</v>
      </c>
      <c r="AD647" s="26">
        <v>6.4497878359264488E-2</v>
      </c>
      <c r="AE647" s="26">
        <f t="shared" si="15"/>
        <v>0.4996720186561564</v>
      </c>
      <c r="AH647" s="13"/>
      <c r="AI647" s="13"/>
      <c r="AS647" s="28"/>
      <c r="AT647" s="28"/>
      <c r="AU647" s="28"/>
      <c r="AV647" s="28"/>
      <c r="AW647" s="28"/>
      <c r="AX647" s="28"/>
      <c r="AY647" s="28"/>
      <c r="AZ647" s="28"/>
      <c r="BA647" s="28"/>
      <c r="BB647" s="28"/>
      <c r="BC647" s="28"/>
      <c r="BD647" s="28"/>
      <c r="BE647" s="28"/>
      <c r="BF647" s="28"/>
      <c r="BG647" s="28"/>
      <c r="BH647" s="28"/>
      <c r="BI647" s="28"/>
      <c r="BJ647" s="28"/>
      <c r="BK647" s="28"/>
      <c r="BL647" s="28"/>
      <c r="BM647" s="28"/>
      <c r="BN647" s="28"/>
    </row>
    <row r="648" spans="2:66" x14ac:dyDescent="0.2">
      <c r="B648" s="3"/>
      <c r="C648" s="26"/>
      <c r="Z648" s="28"/>
      <c r="AB648" s="28">
        <v>39278</v>
      </c>
      <c r="AC648" s="26">
        <v>6.0654265717906215</v>
      </c>
      <c r="AD648" s="26">
        <v>3.4512022630834513E-2</v>
      </c>
      <c r="AE648" s="26">
        <f t="shared" si="15"/>
        <v>0.20933013911130294</v>
      </c>
      <c r="AH648" s="13"/>
      <c r="AI648" s="13"/>
      <c r="AS648" s="28"/>
      <c r="AT648" s="28"/>
      <c r="AU648" s="28"/>
      <c r="AV648" s="28"/>
      <c r="AW648" s="28"/>
      <c r="AX648" s="28"/>
      <c r="AY648" s="28"/>
      <c r="AZ648" s="28"/>
      <c r="BA648" s="28"/>
      <c r="BB648" s="28"/>
      <c r="BC648" s="28"/>
      <c r="BD648" s="28"/>
      <c r="BE648" s="28"/>
      <c r="BF648" s="28"/>
      <c r="BG648" s="28"/>
      <c r="BH648" s="28"/>
      <c r="BI648" s="28"/>
      <c r="BJ648" s="28"/>
      <c r="BK648" s="28"/>
      <c r="BL648" s="28"/>
      <c r="BM648" s="28"/>
      <c r="BN648" s="28"/>
    </row>
    <row r="649" spans="2:66" x14ac:dyDescent="0.2">
      <c r="B649" s="3"/>
      <c r="C649" s="26"/>
      <c r="Z649" s="28"/>
      <c r="AB649" s="28">
        <v>39309</v>
      </c>
      <c r="AC649" s="26">
        <v>5.8413758380952361</v>
      </c>
      <c r="AD649" s="26">
        <v>0.16407355021216405</v>
      </c>
      <c r="AE649" s="26">
        <f t="shared" si="15"/>
        <v>0.95841527187984055</v>
      </c>
      <c r="AH649" s="13"/>
      <c r="AI649" s="13"/>
      <c r="AS649" s="28"/>
      <c r="AT649" s="28"/>
      <c r="AU649" s="28"/>
      <c r="AV649" s="28"/>
      <c r="AW649" s="28"/>
      <c r="AX649" s="28"/>
      <c r="AY649" s="28"/>
      <c r="AZ649" s="28"/>
      <c r="BA649" s="28"/>
      <c r="BB649" s="28"/>
      <c r="BC649" s="28"/>
      <c r="BD649" s="28"/>
      <c r="BE649" s="28"/>
      <c r="BF649" s="28"/>
      <c r="BG649" s="28"/>
      <c r="BH649" s="28"/>
      <c r="BI649" s="28"/>
      <c r="BJ649" s="28"/>
      <c r="BK649" s="28"/>
      <c r="BL649" s="28"/>
      <c r="BM649" s="28"/>
      <c r="BN649" s="28"/>
    </row>
    <row r="650" spans="2:66" x14ac:dyDescent="0.2">
      <c r="B650" s="3"/>
      <c r="C650" s="26"/>
      <c r="Z650" s="28"/>
      <c r="AB650" s="28">
        <v>39340</v>
      </c>
      <c r="AC650" s="26">
        <v>7.2506207816016035</v>
      </c>
      <c r="AD650" s="26">
        <v>8.7694483734087697E-2</v>
      </c>
      <c r="AE650" s="26">
        <f t="shared" si="15"/>
        <v>0.63583944619420008</v>
      </c>
      <c r="AH650" s="13"/>
      <c r="AI650" s="13"/>
      <c r="AS650" s="28"/>
      <c r="AT650" s="28"/>
      <c r="AU650" s="28"/>
      <c r="AV650" s="28"/>
      <c r="AW650" s="28"/>
      <c r="AX650" s="28"/>
      <c r="AY650" s="28"/>
      <c r="AZ650" s="28"/>
      <c r="BA650" s="28"/>
      <c r="BB650" s="28"/>
      <c r="BC650" s="28"/>
      <c r="BD650" s="28"/>
      <c r="BE650" s="28"/>
      <c r="BF650" s="28"/>
      <c r="BG650" s="28"/>
      <c r="BH650" s="28"/>
      <c r="BI650" s="28"/>
      <c r="BJ650" s="28"/>
      <c r="BK650" s="28"/>
      <c r="BL650" s="28"/>
      <c r="BM650" s="28"/>
      <c r="BN650" s="28"/>
    </row>
    <row r="651" spans="2:66" x14ac:dyDescent="0.2">
      <c r="B651" s="3"/>
      <c r="C651" s="26"/>
      <c r="Z651" s="28"/>
      <c r="AB651" s="28">
        <v>39370</v>
      </c>
      <c r="AC651" s="26">
        <v>4.8465457489312884</v>
      </c>
      <c r="AD651" s="26">
        <v>0.12729844413012728</v>
      </c>
      <c r="AE651" s="26">
        <f t="shared" si="15"/>
        <v>0.61695773324443548</v>
      </c>
      <c r="AH651" s="13"/>
      <c r="AI651" s="13"/>
      <c r="AS651" s="28"/>
      <c r="AT651" s="28"/>
      <c r="AU651" s="28"/>
      <c r="AV651" s="28"/>
      <c r="AW651" s="28"/>
      <c r="AX651" s="28"/>
      <c r="AY651" s="28"/>
      <c r="AZ651" s="28"/>
      <c r="BA651" s="28"/>
      <c r="BB651" s="28"/>
      <c r="BC651" s="28"/>
      <c r="BD651" s="28"/>
      <c r="BE651" s="28"/>
      <c r="BF651" s="28"/>
      <c r="BG651" s="28"/>
      <c r="BH651" s="28"/>
      <c r="BI651" s="28"/>
      <c r="BJ651" s="28"/>
      <c r="BK651" s="28"/>
      <c r="BL651" s="28"/>
      <c r="BM651" s="28"/>
      <c r="BN651" s="28"/>
    </row>
    <row r="652" spans="2:66" x14ac:dyDescent="0.2">
      <c r="B652" s="3"/>
      <c r="C652" s="26"/>
      <c r="Z652" s="28"/>
      <c r="AB652" s="28">
        <v>39401</v>
      </c>
      <c r="AC652" s="26">
        <v>4.9890868922057434</v>
      </c>
      <c r="AD652" s="26">
        <v>1.4144271570014145E-3</v>
      </c>
      <c r="AE652" s="26">
        <f t="shared" si="15"/>
        <v>7.056699988975592E-3</v>
      </c>
      <c r="AH652" s="13"/>
      <c r="AI652" s="13"/>
      <c r="AS652" s="28"/>
      <c r="AT652" s="28"/>
      <c r="AU652" s="28"/>
      <c r="AV652" s="28"/>
      <c r="AW652" s="28"/>
      <c r="AX652" s="28"/>
      <c r="AY652" s="28"/>
      <c r="AZ652" s="28"/>
      <c r="BA652" s="28"/>
      <c r="BB652" s="28"/>
      <c r="BC652" s="28"/>
      <c r="BD652" s="28"/>
      <c r="BE652" s="28"/>
      <c r="BF652" s="28"/>
      <c r="BG652" s="28"/>
      <c r="BH652" s="28"/>
      <c r="BI652" s="28"/>
      <c r="BJ652" s="28"/>
      <c r="BK652" s="28"/>
      <c r="BL652" s="28"/>
      <c r="BM652" s="28"/>
      <c r="BN652" s="28"/>
    </row>
    <row r="653" spans="2:66" x14ac:dyDescent="0.2">
      <c r="B653" s="3"/>
      <c r="C653" s="26"/>
      <c r="Z653" s="28"/>
      <c r="AB653" s="28">
        <v>39431</v>
      </c>
      <c r="AC653" s="26">
        <v>4.772425161580661</v>
      </c>
      <c r="AD653" s="26">
        <v>5.9123055162659116E-2</v>
      </c>
      <c r="AE653" s="26">
        <f t="shared" si="15"/>
        <v>0.28216035608779577</v>
      </c>
      <c r="AH653" s="13"/>
      <c r="AI653" s="13"/>
      <c r="AS653" s="28"/>
      <c r="AT653" s="28"/>
      <c r="AU653" s="28"/>
      <c r="AV653" s="28"/>
      <c r="AW653" s="28"/>
      <c r="AX653" s="28"/>
      <c r="AY653" s="28"/>
      <c r="AZ653" s="28"/>
      <c r="BA653" s="28"/>
      <c r="BB653" s="28"/>
      <c r="BC653" s="28"/>
      <c r="BD653" s="28"/>
      <c r="BE653" s="28"/>
      <c r="BF653" s="28"/>
      <c r="BG653" s="28"/>
      <c r="BH653" s="28"/>
      <c r="BI653" s="28"/>
      <c r="BJ653" s="28"/>
      <c r="BK653" s="28"/>
      <c r="BL653" s="28"/>
      <c r="BM653" s="28"/>
      <c r="BN653" s="28"/>
    </row>
    <row r="654" spans="2:66" x14ac:dyDescent="0.2">
      <c r="B654" s="3"/>
      <c r="C654" s="26"/>
      <c r="Z654" s="28"/>
      <c r="AB654" s="28">
        <v>39462</v>
      </c>
      <c r="AC654" s="26">
        <v>6.8691748622495856</v>
      </c>
      <c r="AD654" s="26">
        <v>1.2607449856733524E-2</v>
      </c>
      <c r="AE654" s="26">
        <f t="shared" si="15"/>
        <v>8.6602777632946062E-2</v>
      </c>
      <c r="AH654" s="13"/>
      <c r="AI654" s="13"/>
      <c r="AS654" s="28"/>
      <c r="AT654" s="28"/>
      <c r="AU654" s="28"/>
      <c r="AV654" s="28"/>
      <c r="AW654" s="28"/>
      <c r="AX654" s="28"/>
      <c r="AY654" s="28"/>
      <c r="AZ654" s="28"/>
      <c r="BA654" s="28"/>
      <c r="BB654" s="28"/>
      <c r="BC654" s="28"/>
      <c r="BD654" s="28"/>
      <c r="BE654" s="28"/>
      <c r="BF654" s="28"/>
      <c r="BG654" s="28"/>
      <c r="BH654" s="28"/>
      <c r="BI654" s="28"/>
      <c r="BJ654" s="28"/>
      <c r="BK654" s="28"/>
      <c r="BL654" s="28"/>
      <c r="BM654" s="28"/>
      <c r="BN654" s="28"/>
    </row>
    <row r="655" spans="2:66" x14ac:dyDescent="0.2">
      <c r="B655" s="3"/>
      <c r="C655" s="26"/>
      <c r="Z655" s="28"/>
      <c r="AB655" s="28">
        <v>39493</v>
      </c>
      <c r="AC655" s="26">
        <v>9.2544374341727078</v>
      </c>
      <c r="AD655" s="26">
        <v>1.5759312320916909E-2</v>
      </c>
      <c r="AE655" s="26">
        <f t="shared" si="15"/>
        <v>0.14584356987951261</v>
      </c>
      <c r="AH655" s="13"/>
      <c r="AI655" s="13"/>
      <c r="AJ655" s="13"/>
      <c r="AK655" s="13"/>
      <c r="AL655" s="13"/>
      <c r="AM655" s="13"/>
      <c r="AN655" s="13"/>
      <c r="AO655" s="13"/>
      <c r="AP655" s="13"/>
      <c r="AQ655" s="13"/>
      <c r="AR655" s="13"/>
      <c r="AS655" s="28"/>
      <c r="AT655" s="28"/>
      <c r="AU655" s="28"/>
      <c r="AV655" s="28"/>
      <c r="AW655" s="28"/>
      <c r="AX655" s="28"/>
      <c r="AY655" s="28"/>
      <c r="AZ655" s="28"/>
      <c r="BA655" s="28"/>
      <c r="BB655" s="28"/>
      <c r="BC655" s="28"/>
      <c r="BD655" s="28"/>
      <c r="BE655" s="28"/>
      <c r="BF655" s="28"/>
      <c r="BG655" s="28"/>
      <c r="BH655" s="28"/>
      <c r="BI655" s="28"/>
      <c r="BJ655" s="28"/>
      <c r="BK655" s="28"/>
      <c r="BL655" s="28"/>
      <c r="BM655" s="28"/>
      <c r="BN655" s="28"/>
    </row>
    <row r="656" spans="2:66" x14ac:dyDescent="0.2">
      <c r="B656" s="3"/>
      <c r="C656" s="26"/>
      <c r="Z656" s="28"/>
      <c r="AB656" s="28">
        <v>39522</v>
      </c>
      <c r="AC656" s="26">
        <v>4.966932430030174</v>
      </c>
      <c r="AD656" s="26">
        <v>3.2378223495702005E-2</v>
      </c>
      <c r="AE656" s="26">
        <f t="shared" si="15"/>
        <v>0.16082044830756723</v>
      </c>
      <c r="AH656" s="13"/>
      <c r="AI656" s="13"/>
      <c r="AJ656" s="28"/>
      <c r="AK656" s="28"/>
      <c r="AL656" s="28"/>
      <c r="AM656" s="28"/>
      <c r="AN656" s="28"/>
      <c r="AO656" s="28"/>
      <c r="AP656" s="28"/>
      <c r="AQ656" s="28"/>
      <c r="AR656" s="28"/>
      <c r="AS656" s="28"/>
      <c r="AT656" s="28"/>
      <c r="AU656" s="28"/>
      <c r="AV656" s="28"/>
      <c r="AW656" s="28"/>
      <c r="AX656" s="28"/>
      <c r="AY656" s="28"/>
      <c r="AZ656" s="28"/>
      <c r="BA656" s="28"/>
      <c r="BB656" s="28"/>
      <c r="BC656" s="28"/>
      <c r="BD656" s="28"/>
      <c r="BE656" s="28"/>
      <c r="BF656" s="28"/>
      <c r="BG656" s="28"/>
      <c r="BH656" s="28"/>
      <c r="BI656" s="28"/>
      <c r="BJ656" s="28"/>
      <c r="BK656" s="28"/>
      <c r="BL656" s="28"/>
      <c r="BM656" s="28"/>
      <c r="BN656" s="28"/>
    </row>
    <row r="657" spans="2:66" x14ac:dyDescent="0.2">
      <c r="B657" s="3"/>
      <c r="C657" s="26"/>
      <c r="Z657" s="28"/>
      <c r="AB657" s="28">
        <v>39553</v>
      </c>
      <c r="AC657" s="26">
        <v>8.6110267021373925</v>
      </c>
      <c r="AD657" s="26">
        <v>0.10888252148997135</v>
      </c>
      <c r="AE657" s="26">
        <f t="shared" si="15"/>
        <v>0.93759029994619181</v>
      </c>
      <c r="AH657" s="13"/>
      <c r="AI657" s="13"/>
      <c r="AJ657" s="28"/>
      <c r="AK657" s="28"/>
      <c r="AL657" s="28"/>
      <c r="AM657" s="28"/>
      <c r="AN657" s="28"/>
      <c r="AO657" s="28"/>
      <c r="AP657" s="28"/>
      <c r="AQ657" s="28"/>
      <c r="AR657" s="28"/>
      <c r="AS657" s="28"/>
      <c r="AT657" s="28"/>
      <c r="AU657" s="28"/>
      <c r="AV657" s="28"/>
      <c r="AW657" s="28"/>
      <c r="AX657" s="28"/>
      <c r="AY657" s="28"/>
      <c r="AZ657" s="28"/>
      <c r="BA657" s="28"/>
      <c r="BB657" s="28"/>
      <c r="BC657" s="28"/>
      <c r="BD657" s="28"/>
      <c r="BE657" s="28"/>
      <c r="BF657" s="28"/>
      <c r="BG657" s="28"/>
      <c r="BH657" s="28"/>
      <c r="BI657" s="28"/>
      <c r="BJ657" s="28"/>
      <c r="BK657" s="28"/>
      <c r="BL657" s="28"/>
      <c r="BM657" s="28"/>
      <c r="BN657" s="28"/>
    </row>
    <row r="658" spans="2:66" x14ac:dyDescent="0.2">
      <c r="B658" s="3"/>
      <c r="C658" s="26"/>
      <c r="Z658" s="28"/>
      <c r="AB658" s="28">
        <v>39583</v>
      </c>
      <c r="AC658" s="26">
        <v>8.9797200112175553</v>
      </c>
      <c r="AD658" s="26">
        <v>0.1180515759312321</v>
      </c>
      <c r="AE658" s="26">
        <f t="shared" si="15"/>
        <v>1.0600700987454537</v>
      </c>
      <c r="AH658" s="13"/>
      <c r="AI658" s="13"/>
      <c r="AJ658" s="28"/>
      <c r="AK658" s="28"/>
      <c r="AL658" s="28"/>
      <c r="AM658" s="28"/>
      <c r="AN658" s="28"/>
      <c r="AO658" s="28"/>
      <c r="AP658" s="28"/>
      <c r="AQ658" s="28"/>
      <c r="AR658" s="28"/>
      <c r="AS658" s="28"/>
      <c r="AT658" s="28"/>
      <c r="AU658" s="28"/>
      <c r="AV658" s="28"/>
      <c r="AW658" s="28"/>
      <c r="AX658" s="28"/>
      <c r="AY658" s="28"/>
      <c r="AZ658" s="28"/>
      <c r="BA658" s="28"/>
      <c r="BB658" s="28"/>
      <c r="BC658" s="28"/>
      <c r="BD658" s="28"/>
      <c r="BE658" s="28"/>
      <c r="BF658" s="28"/>
      <c r="BG658" s="28"/>
      <c r="BH658" s="28"/>
      <c r="BI658" s="28"/>
      <c r="BJ658" s="28"/>
      <c r="BK658" s="28"/>
      <c r="BL658" s="28"/>
      <c r="BM658" s="28"/>
      <c r="BN658" s="28"/>
    </row>
    <row r="659" spans="2:66" x14ac:dyDescent="0.2">
      <c r="B659" s="3"/>
      <c r="C659" s="26"/>
      <c r="Z659" s="28"/>
      <c r="AB659" s="28">
        <v>39614</v>
      </c>
      <c r="AC659" s="26">
        <v>7.4547353767756555</v>
      </c>
      <c r="AD659" s="26">
        <v>0.24613180515759314</v>
      </c>
      <c r="AE659" s="26">
        <f t="shared" si="15"/>
        <v>1.8348474752579624</v>
      </c>
      <c r="AH659" s="13"/>
      <c r="AI659" s="13"/>
      <c r="AJ659" s="28"/>
      <c r="AK659" s="28"/>
      <c r="AL659" s="28"/>
      <c r="AM659" s="28"/>
      <c r="AN659" s="28"/>
      <c r="AO659" s="28"/>
      <c r="AP659" s="28"/>
      <c r="AQ659" s="28"/>
      <c r="AR659" s="28"/>
      <c r="AS659" s="28"/>
      <c r="AT659" s="28"/>
      <c r="AU659" s="28"/>
      <c r="AV659" s="28"/>
      <c r="AW659" s="28"/>
      <c r="AX659" s="28"/>
      <c r="AY659" s="28"/>
      <c r="AZ659" s="28"/>
      <c r="BA659" s="28"/>
      <c r="BB659" s="28"/>
      <c r="BC659" s="28"/>
      <c r="BD659" s="28"/>
      <c r="BE659" s="28"/>
      <c r="BF659" s="28"/>
      <c r="BG659" s="28"/>
      <c r="BH659" s="28"/>
      <c r="BI659" s="28"/>
      <c r="BJ659" s="28"/>
      <c r="BK659" s="28"/>
      <c r="BL659" s="28"/>
      <c r="BM659" s="28"/>
      <c r="BN659" s="28"/>
    </row>
    <row r="660" spans="2:66" x14ac:dyDescent="0.2">
      <c r="B660" s="3"/>
      <c r="C660" s="26"/>
      <c r="Z660" s="28"/>
      <c r="AB660" s="28">
        <v>39644</v>
      </c>
      <c r="AC660" s="26">
        <v>7.3763091480802778</v>
      </c>
      <c r="AD660" s="26">
        <v>0.1025787965616046</v>
      </c>
      <c r="AE660" s="26">
        <f t="shared" si="15"/>
        <v>0.75665291547642977</v>
      </c>
      <c r="AH660" s="13"/>
      <c r="AI660" s="13"/>
      <c r="AJ660" s="28"/>
      <c r="AK660" s="28"/>
      <c r="AL660" s="28"/>
      <c r="AM660" s="28"/>
      <c r="AN660" s="28"/>
      <c r="AO660" s="28"/>
      <c r="AP660" s="28"/>
      <c r="AQ660" s="28"/>
      <c r="AR660" s="28"/>
      <c r="AS660" s="28"/>
      <c r="AT660" s="28"/>
      <c r="AU660" s="28"/>
      <c r="AV660" s="28"/>
      <c r="AW660" s="28"/>
      <c r="AX660" s="28"/>
      <c r="AY660" s="28"/>
      <c r="AZ660" s="28"/>
      <c r="BA660" s="28"/>
      <c r="BB660" s="28"/>
      <c r="BC660" s="28"/>
      <c r="BD660" s="28"/>
      <c r="BE660" s="28"/>
      <c r="BF660" s="28"/>
      <c r="BG660" s="28"/>
      <c r="BH660" s="28"/>
      <c r="BI660" s="28"/>
      <c r="BJ660" s="28"/>
      <c r="BK660" s="28"/>
      <c r="BL660" s="28"/>
      <c r="BM660" s="28"/>
      <c r="BN660" s="28"/>
    </row>
    <row r="661" spans="2:66" x14ac:dyDescent="0.2">
      <c r="B661" s="3"/>
      <c r="C661" s="26"/>
      <c r="Z661" s="28"/>
      <c r="AB661" s="28">
        <v>39675</v>
      </c>
      <c r="AC661" s="26">
        <v>4.8934473876461038</v>
      </c>
      <c r="AD661" s="26">
        <v>5.1002865329512898E-2</v>
      </c>
      <c r="AE661" s="26">
        <f t="shared" si="15"/>
        <v>0.24957983810917092</v>
      </c>
      <c r="AH661" s="13"/>
      <c r="AI661" s="13"/>
      <c r="AJ661" s="28"/>
      <c r="AK661" s="28"/>
      <c r="AL661" s="28"/>
      <c r="AM661" s="28"/>
      <c r="AN661" s="28"/>
      <c r="AO661" s="28"/>
      <c r="AP661" s="28"/>
      <c r="AQ661" s="28"/>
      <c r="AR661" s="28"/>
      <c r="AS661" s="28"/>
      <c r="AT661" s="28"/>
      <c r="AU661" s="28"/>
      <c r="AV661" s="28"/>
      <c r="AW661" s="28"/>
      <c r="AX661" s="28"/>
      <c r="AY661" s="28"/>
      <c r="AZ661" s="28"/>
      <c r="BA661" s="28"/>
      <c r="BB661" s="28"/>
      <c r="BC661" s="28"/>
      <c r="BD661" s="28"/>
      <c r="BE661" s="28"/>
      <c r="BF661" s="28"/>
      <c r="BG661" s="28"/>
      <c r="BH661" s="28"/>
      <c r="BI661" s="28"/>
      <c r="BJ661" s="28"/>
      <c r="BK661" s="28"/>
      <c r="BL661" s="28"/>
      <c r="BM661" s="28"/>
      <c r="BN661" s="28"/>
    </row>
    <row r="662" spans="2:66" x14ac:dyDescent="0.2">
      <c r="B662" s="3"/>
      <c r="C662" s="26"/>
      <c r="Z662" s="28"/>
      <c r="AB662" s="28">
        <v>39706</v>
      </c>
      <c r="AC662" s="26">
        <v>9.2922592090574376</v>
      </c>
      <c r="AD662" s="26">
        <v>0.1174785100286533</v>
      </c>
      <c r="AE662" s="26">
        <f t="shared" si="15"/>
        <v>1.0916407666801002</v>
      </c>
      <c r="AH662" s="13"/>
      <c r="AI662" s="13"/>
      <c r="AJ662" s="28"/>
      <c r="AK662" s="28"/>
      <c r="AL662" s="28"/>
      <c r="AM662" s="28"/>
      <c r="AN662" s="28"/>
      <c r="AO662" s="28"/>
      <c r="AP662" s="28"/>
      <c r="AQ662" s="28"/>
      <c r="AR662" s="28"/>
      <c r="AS662" s="28"/>
      <c r="AT662" s="28"/>
      <c r="AU662" s="28"/>
      <c r="AV662" s="28"/>
      <c r="AW662" s="28"/>
      <c r="AX662" s="28"/>
      <c r="AY662" s="28"/>
      <c r="AZ662" s="28"/>
      <c r="BA662" s="28"/>
      <c r="BB662" s="28"/>
      <c r="BC662" s="28"/>
      <c r="BD662" s="28"/>
      <c r="BE662" s="28"/>
      <c r="BF662" s="28"/>
      <c r="BG662" s="28"/>
      <c r="BH662" s="28"/>
      <c r="BI662" s="28"/>
      <c r="BJ662" s="28"/>
      <c r="BK662" s="28"/>
      <c r="BL662" s="28"/>
      <c r="BM662" s="28"/>
      <c r="BN662" s="28"/>
    </row>
    <row r="663" spans="2:66" x14ac:dyDescent="0.2">
      <c r="B663" s="3"/>
      <c r="C663" s="26"/>
      <c r="Z663" s="28"/>
      <c r="AB663" s="28">
        <v>39736</v>
      </c>
      <c r="AC663" s="26">
        <v>6.1277084985617334</v>
      </c>
      <c r="AD663" s="26">
        <v>0.13724928366762179</v>
      </c>
      <c r="AE663" s="26">
        <f t="shared" si="15"/>
        <v>0.8410236019515962</v>
      </c>
      <c r="AH663" s="13"/>
      <c r="AI663" s="13"/>
      <c r="AJ663" s="28"/>
      <c r="AK663" s="28"/>
      <c r="AL663" s="28"/>
      <c r="AM663" s="28"/>
      <c r="AN663" s="28"/>
      <c r="AO663" s="28"/>
      <c r="AP663" s="28"/>
      <c r="AQ663" s="28"/>
      <c r="AR663" s="28"/>
      <c r="AS663" s="28"/>
      <c r="AT663" s="28"/>
      <c r="AU663" s="28"/>
      <c r="AV663" s="28"/>
      <c r="AW663" s="28"/>
      <c r="AX663" s="28"/>
      <c r="AY663" s="28"/>
      <c r="AZ663" s="28"/>
      <c r="BA663" s="28"/>
      <c r="BB663" s="28"/>
      <c r="BC663" s="28"/>
      <c r="BD663" s="28"/>
      <c r="BE663" s="28"/>
      <c r="BF663" s="28"/>
      <c r="BG663" s="28"/>
      <c r="BH663" s="28"/>
      <c r="BI663" s="28"/>
      <c r="BJ663" s="28"/>
      <c r="BK663" s="28"/>
      <c r="BL663" s="28"/>
      <c r="BM663" s="28"/>
      <c r="BN663" s="28"/>
    </row>
    <row r="664" spans="2:66" x14ac:dyDescent="0.2">
      <c r="B664" s="3"/>
      <c r="C664" s="26"/>
      <c r="Z664" s="28"/>
      <c r="AB664" s="28">
        <v>39767</v>
      </c>
      <c r="AC664" s="26">
        <v>4.9041765361731748</v>
      </c>
      <c r="AD664" s="26">
        <v>3.4957020057306588E-2</v>
      </c>
      <c r="AE664" s="26">
        <f t="shared" si="15"/>
        <v>0.17143539753957801</v>
      </c>
      <c r="AH664" s="13"/>
      <c r="AI664" s="13"/>
      <c r="AJ664" s="28"/>
      <c r="AK664" s="28"/>
      <c r="AL664" s="28"/>
      <c r="AM664" s="28"/>
      <c r="AN664" s="28"/>
      <c r="AO664" s="28"/>
      <c r="AP664" s="28"/>
      <c r="AQ664" s="28"/>
      <c r="AR664" s="28"/>
      <c r="AS664" s="28"/>
      <c r="AT664" s="28"/>
      <c r="AU664" s="28"/>
      <c r="AV664" s="28"/>
      <c r="AW664" s="28"/>
      <c r="AX664" s="28"/>
      <c r="AY664" s="28"/>
      <c r="AZ664" s="28"/>
      <c r="BA664" s="28"/>
      <c r="BB664" s="28"/>
      <c r="BC664" s="28"/>
      <c r="BD664" s="28"/>
      <c r="BE664" s="28"/>
      <c r="BF664" s="28"/>
      <c r="BG664" s="28"/>
      <c r="BH664" s="28"/>
      <c r="BI664" s="28"/>
      <c r="BJ664" s="28"/>
      <c r="BK664" s="28"/>
      <c r="BL664" s="28"/>
      <c r="BM664" s="28"/>
      <c r="BN664" s="28"/>
    </row>
    <row r="665" spans="2:66" x14ac:dyDescent="0.2">
      <c r="B665" s="3"/>
      <c r="C665" s="26"/>
      <c r="Z665" s="28"/>
      <c r="AB665" s="28">
        <v>39797</v>
      </c>
      <c r="AC665" s="26">
        <v>6.3067256194538004</v>
      </c>
      <c r="AD665" s="26">
        <v>2.2922636103151865E-2</v>
      </c>
      <c r="AE665" s="26">
        <f t="shared" si="15"/>
        <v>0.1445667763771645</v>
      </c>
      <c r="AH665" s="13"/>
      <c r="AI665" s="13"/>
      <c r="AJ665" s="28"/>
      <c r="AK665" s="28"/>
      <c r="AL665" s="28"/>
      <c r="AM665" s="28"/>
      <c r="AN665" s="28"/>
      <c r="AO665" s="28"/>
      <c r="AP665" s="28"/>
      <c r="AQ665" s="28"/>
      <c r="AR665" s="28"/>
      <c r="AS665" s="28"/>
      <c r="AT665" s="28"/>
      <c r="AU665" s="28"/>
      <c r="AV665" s="28"/>
      <c r="AW665" s="28"/>
      <c r="AX665" s="28"/>
      <c r="AY665" s="28"/>
      <c r="AZ665" s="28"/>
      <c r="BA665" s="28"/>
      <c r="BB665" s="28"/>
      <c r="BC665" s="28"/>
      <c r="BD665" s="28"/>
      <c r="BE665" s="28"/>
      <c r="BF665" s="28"/>
      <c r="BG665" s="28"/>
      <c r="BH665" s="28"/>
      <c r="BI665" s="28"/>
      <c r="BJ665" s="28"/>
      <c r="BK665" s="28"/>
      <c r="BL665" s="28"/>
      <c r="BM665" s="28"/>
      <c r="BN665" s="28"/>
    </row>
    <row r="666" spans="2:66" x14ac:dyDescent="0.2">
      <c r="B666" s="3"/>
      <c r="C666" s="26"/>
      <c r="Z666" s="28"/>
      <c r="AB666" s="28">
        <v>39828</v>
      </c>
      <c r="AC666" s="26">
        <v>7.7560263388439994</v>
      </c>
      <c r="AD666" s="26">
        <v>1.6464471403812825E-2</v>
      </c>
      <c r="AE666" s="26">
        <f t="shared" si="15"/>
        <v>0.1276988738631161</v>
      </c>
      <c r="AH666" s="13"/>
      <c r="AI666" s="13"/>
      <c r="AJ666" s="28"/>
      <c r="AK666" s="28"/>
      <c r="AL666" s="28"/>
      <c r="AM666" s="28"/>
      <c r="AN666" s="28"/>
      <c r="AO666" s="28"/>
      <c r="AP666" s="28"/>
      <c r="AQ666" s="28"/>
      <c r="AR666" s="28"/>
      <c r="AS666" s="28"/>
      <c r="AT666" s="28"/>
      <c r="AU666" s="28"/>
      <c r="AV666" s="28"/>
      <c r="AW666" s="28"/>
      <c r="AX666" s="28"/>
      <c r="AY666" s="28"/>
      <c r="AZ666" s="28"/>
      <c r="BA666" s="28"/>
      <c r="BB666" s="28"/>
      <c r="BC666" s="28"/>
      <c r="BD666" s="28"/>
      <c r="BE666" s="28"/>
      <c r="BF666" s="28"/>
      <c r="BG666" s="28"/>
      <c r="BH666" s="28"/>
      <c r="BI666" s="28"/>
      <c r="BJ666" s="28"/>
      <c r="BK666" s="28"/>
      <c r="BL666" s="28"/>
      <c r="BM666" s="28"/>
      <c r="BN666" s="28"/>
    </row>
    <row r="667" spans="2:66" x14ac:dyDescent="0.2">
      <c r="B667" s="3"/>
      <c r="C667" s="26"/>
      <c r="Z667" s="28"/>
      <c r="AB667" s="28">
        <v>39859</v>
      </c>
      <c r="AC667" s="26">
        <v>8.3973009646278225</v>
      </c>
      <c r="AD667" s="26">
        <v>2.7729636048526865E-2</v>
      </c>
      <c r="AE667" s="26">
        <f t="shared" si="15"/>
        <v>0.23285409953907307</v>
      </c>
      <c r="AH667" s="13"/>
      <c r="AI667" s="13"/>
      <c r="AJ667" s="28"/>
      <c r="AK667" s="28"/>
      <c r="AL667" s="28"/>
      <c r="AM667" s="28"/>
      <c r="AN667" s="28"/>
      <c r="AO667" s="28"/>
      <c r="AP667" s="28"/>
      <c r="AQ667" s="28"/>
      <c r="AR667" s="28"/>
      <c r="AS667" s="28"/>
      <c r="AT667" s="28"/>
      <c r="AU667" s="28"/>
      <c r="AV667" s="28"/>
      <c r="AW667" s="28"/>
      <c r="AX667" s="28"/>
      <c r="AY667" s="28"/>
      <c r="AZ667" s="28"/>
      <c r="BA667" s="28"/>
      <c r="BB667" s="28"/>
      <c r="BC667" s="28"/>
      <c r="BD667" s="28"/>
      <c r="BE667" s="28"/>
      <c r="BF667" s="28"/>
      <c r="BG667" s="28"/>
      <c r="BH667" s="28"/>
      <c r="BI667" s="28"/>
      <c r="BJ667" s="28"/>
      <c r="BK667" s="28"/>
      <c r="BL667" s="28"/>
      <c r="BM667" s="28"/>
      <c r="BN667" s="28"/>
    </row>
    <row r="668" spans="2:66" x14ac:dyDescent="0.2">
      <c r="B668" s="3"/>
      <c r="C668" s="26"/>
      <c r="Z668" s="28"/>
      <c r="AB668" s="28">
        <v>39887</v>
      </c>
      <c r="AC668" s="26">
        <v>7.4687836269346288</v>
      </c>
      <c r="AD668" s="26">
        <v>7.7989601386481804E-3</v>
      </c>
      <c r="AE668" s="26">
        <f t="shared" si="15"/>
        <v>5.8248745790651354E-2</v>
      </c>
      <c r="AH668" s="13"/>
      <c r="AI668" s="13"/>
      <c r="AJ668" s="28"/>
      <c r="AK668" s="28"/>
      <c r="AL668" s="28"/>
      <c r="AM668" s="28"/>
      <c r="AN668" s="28"/>
      <c r="AO668" s="28"/>
      <c r="AP668" s="28"/>
      <c r="AQ668" s="28"/>
      <c r="AR668" s="28"/>
      <c r="AS668" s="28"/>
      <c r="AT668" s="28"/>
      <c r="AU668" s="28"/>
      <c r="AV668" s="28"/>
      <c r="AW668" s="28"/>
      <c r="AX668" s="28"/>
      <c r="AY668" s="28"/>
      <c r="AZ668" s="28"/>
      <c r="BA668" s="28"/>
      <c r="BB668" s="28"/>
      <c r="BC668" s="28"/>
      <c r="BD668" s="28"/>
      <c r="BE668" s="28"/>
      <c r="BF668" s="28"/>
      <c r="BG668" s="28"/>
      <c r="BH668" s="28"/>
      <c r="BI668" s="28"/>
      <c r="BJ668" s="28"/>
      <c r="BK668" s="28"/>
      <c r="BL668" s="28"/>
      <c r="BM668" s="28"/>
      <c r="BN668" s="28"/>
    </row>
    <row r="669" spans="2:66" x14ac:dyDescent="0.2">
      <c r="B669" s="3"/>
      <c r="C669" s="26"/>
      <c r="Z669" s="28"/>
      <c r="AB669" s="28">
        <v>39918</v>
      </c>
      <c r="AC669" s="26">
        <v>8.3667518396528067</v>
      </c>
      <c r="AD669" s="26">
        <v>6.5857885615251299E-2</v>
      </c>
      <c r="AE669" s="26">
        <f t="shared" si="15"/>
        <v>0.55101658562704792</v>
      </c>
      <c r="AH669" s="13"/>
      <c r="AI669" s="13"/>
      <c r="AJ669" s="28"/>
      <c r="AK669" s="28"/>
      <c r="AL669" s="28"/>
      <c r="AM669" s="28"/>
      <c r="AN669" s="28"/>
      <c r="AO669" s="28"/>
      <c r="AP669" s="28"/>
      <c r="AQ669" s="28"/>
      <c r="AR669" s="28"/>
      <c r="AS669" s="28"/>
      <c r="AT669" s="28"/>
      <c r="AU669" s="28"/>
      <c r="AV669" s="28"/>
      <c r="AW669" s="28"/>
      <c r="AX669" s="28"/>
      <c r="AY669" s="28"/>
      <c r="AZ669" s="28"/>
      <c r="BA669" s="28"/>
      <c r="BB669" s="28"/>
      <c r="BC669" s="28"/>
      <c r="BD669" s="28"/>
      <c r="BE669" s="28"/>
      <c r="BF669" s="28"/>
      <c r="BG669" s="28"/>
      <c r="BH669" s="28"/>
      <c r="BI669" s="28"/>
      <c r="BJ669" s="28"/>
      <c r="BK669" s="28"/>
      <c r="BL669" s="28"/>
      <c r="BM669" s="28"/>
      <c r="BN669" s="28"/>
    </row>
    <row r="670" spans="2:66" x14ac:dyDescent="0.2">
      <c r="B670" s="3"/>
      <c r="C670" s="26"/>
      <c r="Z670" s="28"/>
      <c r="AB670" s="28">
        <v>39948</v>
      </c>
      <c r="AC670" s="26">
        <v>9.2357533358318449</v>
      </c>
      <c r="AD670" s="26">
        <v>5.0693240901213174E-2</v>
      </c>
      <c r="AE670" s="26">
        <f t="shared" si="15"/>
        <v>0.46819026875750691</v>
      </c>
      <c r="AH670" s="13"/>
      <c r="AI670" s="13"/>
      <c r="AJ670" s="28"/>
      <c r="AK670" s="28"/>
      <c r="AL670" s="28"/>
      <c r="AM670" s="28"/>
      <c r="AN670" s="28"/>
      <c r="AO670" s="28"/>
      <c r="AP670" s="28"/>
      <c r="AQ670" s="28"/>
      <c r="AR670" s="28"/>
      <c r="AS670" s="28"/>
      <c r="AT670" s="28"/>
      <c r="AU670" s="28"/>
      <c r="AV670" s="28"/>
      <c r="AW670" s="28"/>
      <c r="AX670" s="28"/>
      <c r="AY670" s="28"/>
      <c r="AZ670" s="28"/>
      <c r="BA670" s="28"/>
      <c r="BB670" s="28"/>
      <c r="BC670" s="28"/>
      <c r="BD670" s="28"/>
      <c r="BE670" s="28"/>
      <c r="BF670" s="28"/>
      <c r="BG670" s="28"/>
      <c r="BH670" s="28"/>
      <c r="BI670" s="28"/>
      <c r="BJ670" s="28"/>
      <c r="BK670" s="28"/>
      <c r="BL670" s="28"/>
      <c r="BM670" s="28"/>
      <c r="BN670" s="28"/>
    </row>
    <row r="671" spans="2:66" x14ac:dyDescent="0.2">
      <c r="B671" s="3"/>
      <c r="C671" s="26"/>
      <c r="Z671" s="28"/>
      <c r="AB671" s="28">
        <v>39979</v>
      </c>
      <c r="AC671" s="26">
        <v>7.0655934368334847</v>
      </c>
      <c r="AD671" s="26">
        <v>0.26776429809358754</v>
      </c>
      <c r="AE671" s="26">
        <f t="shared" si="15"/>
        <v>1.8919136672283769</v>
      </c>
      <c r="AH671" s="13"/>
      <c r="AI671" s="13"/>
      <c r="AJ671" s="28"/>
      <c r="AK671" s="28"/>
      <c r="AL671" s="28"/>
      <c r="AM671" s="28"/>
      <c r="AN671" s="28"/>
      <c r="AO671" s="28"/>
      <c r="AP671" s="28"/>
      <c r="AQ671" s="28"/>
      <c r="AR671" s="28"/>
      <c r="AS671" s="28"/>
      <c r="AT671" s="28"/>
      <c r="AU671" s="28"/>
      <c r="AV671" s="28"/>
      <c r="AW671" s="28"/>
      <c r="AX671" s="28"/>
      <c r="AY671" s="28"/>
      <c r="AZ671" s="28"/>
      <c r="BA671" s="28"/>
      <c r="BB671" s="28"/>
      <c r="BC671" s="28"/>
      <c r="BD671" s="28"/>
      <c r="BE671" s="28"/>
      <c r="BF671" s="28"/>
      <c r="BG671" s="28"/>
      <c r="BH671" s="28"/>
      <c r="BI671" s="28"/>
      <c r="BJ671" s="28"/>
      <c r="BK671" s="28"/>
      <c r="BL671" s="28"/>
      <c r="BM671" s="28"/>
      <c r="BN671" s="28"/>
    </row>
    <row r="672" spans="2:66" x14ac:dyDescent="0.2">
      <c r="B672" s="3"/>
      <c r="C672" s="26"/>
      <c r="Z672" s="28"/>
      <c r="AB672" s="28">
        <v>40009</v>
      </c>
      <c r="AC672" s="26">
        <v>8.1725311422848588</v>
      </c>
      <c r="AD672" s="26">
        <v>7.9722703639514739E-2</v>
      </c>
      <c r="AE672" s="26">
        <f t="shared" si="15"/>
        <v>0.65153627824108062</v>
      </c>
      <c r="AH672" s="13"/>
      <c r="AI672" s="13"/>
      <c r="AJ672" s="28"/>
      <c r="AK672" s="28"/>
      <c r="AL672" s="28"/>
      <c r="AM672" s="28"/>
      <c r="AN672" s="28"/>
      <c r="AO672" s="28"/>
      <c r="AP672" s="28"/>
      <c r="AQ672" s="28"/>
      <c r="AR672" s="28"/>
      <c r="AS672" s="28"/>
      <c r="AT672" s="28"/>
      <c r="AU672" s="28"/>
      <c r="AV672" s="28"/>
      <c r="AW672" s="28"/>
      <c r="AX672" s="28"/>
      <c r="AY672" s="28"/>
      <c r="AZ672" s="28"/>
      <c r="BA672" s="28"/>
      <c r="BB672" s="28"/>
      <c r="BC672" s="28"/>
      <c r="BD672" s="28"/>
      <c r="BE672" s="28"/>
      <c r="BF672" s="28"/>
      <c r="BG672" s="28"/>
      <c r="BH672" s="28"/>
      <c r="BI672" s="28"/>
      <c r="BJ672" s="28"/>
      <c r="BK672" s="28"/>
      <c r="BL672" s="28"/>
      <c r="BM672" s="28"/>
      <c r="BN672" s="28"/>
    </row>
    <row r="673" spans="2:66" x14ac:dyDescent="0.2">
      <c r="B673" s="3"/>
      <c r="C673" s="26"/>
      <c r="Z673" s="28"/>
      <c r="AB673" s="28">
        <v>40040</v>
      </c>
      <c r="AC673" s="26">
        <v>8.5658382814271814</v>
      </c>
      <c r="AD673" s="26">
        <v>0.13864818024263434</v>
      </c>
      <c r="AE673" s="26">
        <f t="shared" si="15"/>
        <v>1.187637889972573</v>
      </c>
      <c r="AH673" s="13"/>
      <c r="AI673" s="13"/>
      <c r="AJ673" s="28"/>
      <c r="AK673" s="28"/>
      <c r="AL673" s="28"/>
      <c r="AM673" s="28"/>
      <c r="AN673" s="28"/>
      <c r="AO673" s="28"/>
      <c r="AP673" s="28"/>
      <c r="AQ673" s="28"/>
      <c r="AR673" s="28"/>
      <c r="AS673" s="28"/>
      <c r="AT673" s="28"/>
      <c r="AU673" s="28"/>
      <c r="AV673" s="28"/>
      <c r="AW673" s="28"/>
      <c r="AX673" s="28"/>
      <c r="AY673" s="28"/>
      <c r="AZ673" s="28"/>
      <c r="BA673" s="28"/>
      <c r="BB673" s="28"/>
      <c r="BC673" s="28"/>
      <c r="BD673" s="28"/>
      <c r="BE673" s="28"/>
      <c r="BF673" s="28"/>
      <c r="BG673" s="28"/>
      <c r="BH673" s="28"/>
      <c r="BI673" s="28"/>
      <c r="BJ673" s="28"/>
      <c r="BK673" s="28"/>
      <c r="BL673" s="28"/>
      <c r="BM673" s="28"/>
      <c r="BN673" s="28"/>
    </row>
    <row r="674" spans="2:66" x14ac:dyDescent="0.2">
      <c r="B674" s="3"/>
      <c r="C674" s="26"/>
      <c r="Z674" s="28"/>
      <c r="AB674" s="28">
        <v>40071</v>
      </c>
      <c r="AC674" s="26">
        <v>8.9827394722008727</v>
      </c>
      <c r="AD674" s="26">
        <v>5.415944540727903E-2</v>
      </c>
      <c r="AE674" s="26">
        <f t="shared" si="15"/>
        <v>0.48650018805247364</v>
      </c>
      <c r="AH674" s="13"/>
      <c r="AI674" s="13"/>
      <c r="AJ674" s="28"/>
      <c r="AK674" s="28"/>
      <c r="AL674" s="28"/>
      <c r="AM674" s="28"/>
      <c r="AN674" s="28"/>
      <c r="AO674" s="28"/>
      <c r="AP674" s="28"/>
      <c r="AQ674" s="28"/>
      <c r="AR674" s="28"/>
      <c r="AS674" s="28"/>
      <c r="AT674" s="28"/>
      <c r="AU674" s="28"/>
      <c r="AV674" s="28"/>
      <c r="AW674" s="28"/>
      <c r="AX674" s="28"/>
      <c r="AY674" s="28"/>
      <c r="AZ674" s="28"/>
      <c r="BA674" s="28"/>
      <c r="BB674" s="28"/>
      <c r="BC674" s="28"/>
      <c r="BD674" s="28"/>
      <c r="BE674" s="28"/>
      <c r="BF674" s="28"/>
      <c r="BG674" s="28"/>
      <c r="BH674" s="28"/>
      <c r="BI674" s="28"/>
      <c r="BJ674" s="28"/>
      <c r="BK674" s="28"/>
      <c r="BL674" s="28"/>
      <c r="BM674" s="28"/>
      <c r="BN674" s="28"/>
    </row>
    <row r="675" spans="2:66" x14ac:dyDescent="0.2">
      <c r="B675" s="3"/>
      <c r="C675" s="26"/>
      <c r="Z675" s="28"/>
      <c r="AB675" s="28">
        <v>40101</v>
      </c>
      <c r="AC675" s="26">
        <v>5.4079958148767266</v>
      </c>
      <c r="AD675" s="26">
        <v>0.1837088388214905</v>
      </c>
      <c r="AE675" s="26">
        <f t="shared" si="15"/>
        <v>0.9934966315024838</v>
      </c>
      <c r="AH675" s="13"/>
      <c r="AI675" s="13"/>
      <c r="AJ675" s="28"/>
      <c r="AK675" s="28"/>
      <c r="AL675" s="28"/>
      <c r="AM675" s="28"/>
      <c r="AN675" s="28"/>
      <c r="AO675" s="28"/>
      <c r="AP675" s="28"/>
      <c r="AQ675" s="28"/>
      <c r="AR675" s="28"/>
      <c r="AS675" s="28"/>
      <c r="AT675" s="28"/>
      <c r="AU675" s="28"/>
      <c r="AV675" s="28"/>
      <c r="AW675" s="28"/>
      <c r="AX675" s="28"/>
      <c r="AY675" s="28"/>
      <c r="AZ675" s="28"/>
      <c r="BA675" s="28"/>
      <c r="BB675" s="28"/>
      <c r="BC675" s="28"/>
      <c r="BD675" s="28"/>
      <c r="BE675" s="28"/>
      <c r="BF675" s="28"/>
      <c r="BG675" s="28"/>
      <c r="BH675" s="28"/>
      <c r="BI675" s="28"/>
      <c r="BJ675" s="28"/>
      <c r="BK675" s="28"/>
      <c r="BL675" s="28"/>
      <c r="BM675" s="28"/>
      <c r="BN675" s="28"/>
    </row>
    <row r="676" spans="2:66" x14ac:dyDescent="0.2">
      <c r="B676" s="3"/>
      <c r="C676" s="26"/>
      <c r="Z676" s="28"/>
      <c r="AB676" s="28">
        <v>40132</v>
      </c>
      <c r="AC676" s="26">
        <v>5.5945122642860268</v>
      </c>
      <c r="AD676" s="26">
        <v>2.5996533795493936E-3</v>
      </c>
      <c r="AE676" s="26">
        <f t="shared" si="15"/>
        <v>1.4543792714781699E-2</v>
      </c>
      <c r="AH676" s="13"/>
      <c r="AI676" s="13"/>
      <c r="AJ676" s="28"/>
      <c r="AK676" s="28"/>
      <c r="AL676" s="28"/>
      <c r="AM676" s="28"/>
      <c r="AN676" s="28"/>
      <c r="AO676" s="28"/>
      <c r="AP676" s="28"/>
      <c r="AQ676" s="28"/>
      <c r="AR676" s="28"/>
      <c r="AS676" s="28"/>
      <c r="AT676" s="28"/>
      <c r="AU676" s="28"/>
      <c r="AV676" s="28"/>
      <c r="AW676" s="28"/>
      <c r="AX676" s="28"/>
      <c r="AY676" s="28"/>
      <c r="AZ676" s="28"/>
      <c r="BA676" s="28"/>
      <c r="BB676" s="28"/>
      <c r="BC676" s="28"/>
      <c r="BD676" s="28"/>
      <c r="BE676" s="28"/>
      <c r="BF676" s="28"/>
      <c r="BG676" s="28"/>
      <c r="BH676" s="28"/>
      <c r="BI676" s="28"/>
      <c r="BJ676" s="28"/>
      <c r="BK676" s="28"/>
      <c r="BL676" s="28"/>
      <c r="BM676" s="28"/>
      <c r="BN676" s="28"/>
    </row>
    <row r="677" spans="2:66" x14ac:dyDescent="0.2">
      <c r="B677" s="3"/>
      <c r="C677" s="26"/>
      <c r="Z677" s="28"/>
      <c r="AB677" s="28">
        <v>40162</v>
      </c>
      <c r="AC677" s="26">
        <v>4.6915022798461328</v>
      </c>
      <c r="AD677" s="26">
        <v>0.1048526863084922</v>
      </c>
      <c r="AE677" s="26">
        <f t="shared" si="15"/>
        <v>0.49191661686428256</v>
      </c>
      <c r="AH677" s="13"/>
      <c r="AI677" s="13"/>
      <c r="AJ677" s="28"/>
      <c r="AK677" s="28"/>
      <c r="AL677" s="28"/>
      <c r="AM677" s="28"/>
      <c r="AN677" s="28"/>
      <c r="AO677" s="28"/>
      <c r="AP677" s="28"/>
      <c r="AQ677" s="28"/>
      <c r="AR677" s="28"/>
      <c r="AS677" s="28"/>
      <c r="AT677" s="28"/>
      <c r="AU677" s="28"/>
      <c r="AV677" s="28"/>
      <c r="AW677" s="28"/>
      <c r="AX677" s="28"/>
      <c r="AY677" s="28"/>
      <c r="AZ677" s="28"/>
      <c r="BA677" s="28"/>
      <c r="BB677" s="28"/>
      <c r="BC677" s="28"/>
      <c r="BD677" s="28"/>
      <c r="BE677" s="28"/>
      <c r="BF677" s="28"/>
      <c r="BG677" s="28"/>
      <c r="BH677" s="28"/>
      <c r="BI677" s="28"/>
      <c r="BJ677" s="28"/>
      <c r="BK677" s="28"/>
      <c r="BL677" s="28"/>
      <c r="BM677" s="28"/>
      <c r="BN677" s="28"/>
    </row>
    <row r="678" spans="2:66" x14ac:dyDescent="0.2">
      <c r="B678" s="3"/>
      <c r="C678" s="26"/>
      <c r="Z678" s="28"/>
      <c r="AB678" s="28">
        <v>40193</v>
      </c>
      <c r="AC678" s="26">
        <v>8.4930339447178351</v>
      </c>
      <c r="AD678" s="26">
        <v>2.3823358512492735E-2</v>
      </c>
      <c r="AE678" s="26">
        <f t="shared" si="15"/>
        <v>0.20233259252378338</v>
      </c>
      <c r="AH678" s="13"/>
      <c r="AI678" s="13"/>
      <c r="AJ678" s="28"/>
      <c r="AK678" s="28"/>
      <c r="AL678" s="28"/>
      <c r="AM678" s="28"/>
      <c r="AN678" s="28"/>
      <c r="AO678" s="28"/>
      <c r="AP678" s="28"/>
      <c r="AQ678" s="28"/>
      <c r="AR678" s="28"/>
      <c r="AS678" s="28"/>
      <c r="AT678" s="28"/>
      <c r="AU678" s="28"/>
      <c r="AV678" s="28"/>
      <c r="AW678" s="28"/>
      <c r="AX678" s="28"/>
      <c r="AY678" s="28"/>
      <c r="AZ678" s="28"/>
      <c r="BA678" s="28"/>
      <c r="BB678" s="28"/>
      <c r="BC678" s="28"/>
      <c r="BD678" s="28"/>
      <c r="BE678" s="28"/>
      <c r="BF678" s="28"/>
      <c r="BG678" s="28"/>
      <c r="BH678" s="28"/>
      <c r="BI678" s="28"/>
      <c r="BJ678" s="28"/>
      <c r="BK678" s="28"/>
      <c r="BL678" s="28"/>
      <c r="BM678" s="28"/>
      <c r="BN678" s="28"/>
    </row>
    <row r="679" spans="2:66" x14ac:dyDescent="0.2">
      <c r="B679" s="3"/>
      <c r="C679" s="26"/>
      <c r="Z679" s="28"/>
      <c r="AB679" s="28">
        <v>40224</v>
      </c>
      <c r="AC679" s="26">
        <v>9.59706320646686</v>
      </c>
      <c r="AD679" s="26">
        <v>2.8762347472399766E-2</v>
      </c>
      <c r="AE679" s="26">
        <f t="shared" si="15"/>
        <v>0.27603406665898289</v>
      </c>
      <c r="AH679" s="13"/>
      <c r="AI679" s="13"/>
      <c r="AJ679" s="28"/>
      <c r="AK679" s="28"/>
      <c r="AL679" s="28"/>
      <c r="AM679" s="28"/>
      <c r="AN679" s="28"/>
      <c r="AO679" s="28"/>
      <c r="AP679" s="28"/>
      <c r="AQ679" s="28"/>
      <c r="AR679" s="28"/>
      <c r="AS679" s="28"/>
      <c r="AT679" s="28"/>
      <c r="AU679" s="28"/>
      <c r="AV679" s="28"/>
      <c r="AW679" s="28"/>
      <c r="AX679" s="28"/>
      <c r="AY679" s="28"/>
      <c r="AZ679" s="28"/>
      <c r="BA679" s="28"/>
      <c r="BB679" s="28"/>
      <c r="BC679" s="28"/>
      <c r="BD679" s="28"/>
      <c r="BE679" s="28"/>
      <c r="BF679" s="28"/>
      <c r="BG679" s="28"/>
      <c r="BH679" s="28"/>
      <c r="BI679" s="28"/>
      <c r="BJ679" s="28"/>
      <c r="BK679" s="28"/>
      <c r="BL679" s="28"/>
      <c r="BM679" s="28"/>
      <c r="BN679" s="28"/>
    </row>
    <row r="680" spans="2:66" x14ac:dyDescent="0.2">
      <c r="B680" s="3"/>
      <c r="C680" s="26"/>
      <c r="Z680" s="28"/>
      <c r="AB680" s="28">
        <v>40252</v>
      </c>
      <c r="AC680" s="26">
        <v>6.2956935241969019</v>
      </c>
      <c r="AD680" s="26">
        <v>5.1423590935502611E-2</v>
      </c>
      <c r="AE680" s="26">
        <f t="shared" si="15"/>
        <v>0.3237471684435943</v>
      </c>
      <c r="AH680" s="13"/>
      <c r="AI680" s="13"/>
      <c r="AJ680" s="28"/>
      <c r="AK680" s="28"/>
      <c r="AL680" s="28"/>
      <c r="AM680" s="28"/>
      <c r="AN680" s="28"/>
      <c r="AO680" s="28"/>
      <c r="AP680" s="28"/>
      <c r="AQ680" s="28"/>
      <c r="AR680" s="28"/>
      <c r="AS680" s="28"/>
      <c r="AT680" s="28"/>
      <c r="AU680" s="28"/>
      <c r="AV680" s="28"/>
      <c r="AW680" s="28"/>
      <c r="AX680" s="28"/>
      <c r="AY680" s="28"/>
      <c r="AZ680" s="28"/>
      <c r="BA680" s="28"/>
      <c r="BB680" s="28"/>
      <c r="BC680" s="28"/>
      <c r="BD680" s="28"/>
      <c r="BE680" s="28"/>
      <c r="BF680" s="28"/>
      <c r="BG680" s="28"/>
      <c r="BH680" s="28"/>
      <c r="BI680" s="28"/>
      <c r="BJ680" s="28"/>
      <c r="BK680" s="28"/>
      <c r="BL680" s="28"/>
      <c r="BM680" s="28"/>
      <c r="BN680" s="28"/>
    </row>
    <row r="681" spans="2:66" x14ac:dyDescent="0.2">
      <c r="B681" s="3"/>
      <c r="C681" s="26"/>
      <c r="Z681" s="28"/>
      <c r="AB681" s="28">
        <v>40283</v>
      </c>
      <c r="AC681" s="26">
        <v>11.427867682985694</v>
      </c>
      <c r="AD681" s="26">
        <v>7.3503776873910506E-2</v>
      </c>
      <c r="AE681" s="26">
        <f t="shared" si="15"/>
        <v>0.83999143631475304</v>
      </c>
      <c r="AH681" s="13"/>
      <c r="AI681" s="13"/>
      <c r="AJ681" s="28"/>
      <c r="AK681" s="28"/>
      <c r="AL681" s="28"/>
      <c r="AM681" s="28"/>
      <c r="AN681" s="28"/>
      <c r="AO681" s="28"/>
      <c r="AP681" s="28"/>
      <c r="AQ681" s="28"/>
      <c r="AR681" s="28"/>
      <c r="AS681" s="28"/>
      <c r="AT681" s="28"/>
      <c r="AU681" s="28"/>
      <c r="AV681" s="28"/>
      <c r="AW681" s="28"/>
      <c r="AX681" s="28"/>
      <c r="AY681" s="28"/>
      <c r="AZ681" s="28"/>
      <c r="BA681" s="28"/>
      <c r="BB681" s="28"/>
      <c r="BC681" s="28"/>
      <c r="BD681" s="28"/>
      <c r="BE681" s="28"/>
      <c r="BF681" s="28"/>
      <c r="BG681" s="28"/>
      <c r="BH681" s="28"/>
      <c r="BI681" s="28"/>
      <c r="BJ681" s="28"/>
      <c r="BK681" s="28"/>
      <c r="BL681" s="28"/>
      <c r="BM681" s="28"/>
      <c r="BN681" s="28"/>
    </row>
    <row r="682" spans="2:66" x14ac:dyDescent="0.2">
      <c r="B682" s="3"/>
      <c r="C682" s="26"/>
      <c r="Z682" s="28"/>
      <c r="AB682" s="28">
        <v>40313</v>
      </c>
      <c r="AC682" s="26">
        <v>12.085788921862971</v>
      </c>
      <c r="AD682" s="26">
        <v>0.10749564206856478</v>
      </c>
      <c r="AE682" s="26">
        <f t="shared" si="15"/>
        <v>1.2991696400608073</v>
      </c>
      <c r="AH682" s="13"/>
      <c r="AI682" s="13"/>
      <c r="AJ682" s="28"/>
      <c r="AK682" s="28"/>
      <c r="AL682" s="28"/>
      <c r="AM682" s="28"/>
      <c r="AN682" s="28"/>
      <c r="AO682" s="28"/>
      <c r="AP682" s="28"/>
      <c r="AQ682" s="28"/>
      <c r="AR682" s="28"/>
      <c r="AS682" s="28"/>
      <c r="AT682" s="28"/>
      <c r="AU682" s="28"/>
      <c r="AV682" s="28"/>
      <c r="AW682" s="28"/>
      <c r="AX682" s="28"/>
      <c r="AY682" s="28"/>
      <c r="AZ682" s="28"/>
      <c r="BA682" s="28"/>
      <c r="BB682" s="28"/>
      <c r="BC682" s="28"/>
      <c r="BD682" s="28"/>
      <c r="BE682" s="28"/>
      <c r="BF682" s="28"/>
      <c r="BG682" s="28"/>
      <c r="BH682" s="28"/>
      <c r="BI682" s="28"/>
      <c r="BJ682" s="28"/>
      <c r="BK682" s="28"/>
      <c r="BL682" s="28"/>
      <c r="BM682" s="28"/>
      <c r="BN682" s="28"/>
    </row>
    <row r="683" spans="2:66" x14ac:dyDescent="0.2">
      <c r="B683" s="3"/>
      <c r="C683" s="26"/>
      <c r="Z683" s="28"/>
      <c r="AB683" s="28">
        <v>40344</v>
      </c>
      <c r="AC683" s="26">
        <v>7.346560206507057</v>
      </c>
      <c r="AD683" s="26">
        <v>0.28762347472399769</v>
      </c>
      <c r="AE683" s="26">
        <f t="shared" si="15"/>
        <v>2.1130431738646096</v>
      </c>
      <c r="AH683" s="13"/>
      <c r="AI683" s="13"/>
      <c r="AJ683" s="28"/>
      <c r="AK683" s="28"/>
      <c r="AL683" s="28"/>
      <c r="AM683" s="28"/>
      <c r="AN683" s="28"/>
      <c r="AO683" s="28"/>
      <c r="AP683" s="28"/>
      <c r="AQ683" s="28"/>
      <c r="AR683" s="28"/>
      <c r="AS683" s="28"/>
      <c r="AT683" s="28"/>
      <c r="AU683" s="28"/>
      <c r="AV683" s="28"/>
      <c r="AW683" s="28"/>
      <c r="AX683" s="28"/>
      <c r="AY683" s="28"/>
      <c r="AZ683" s="28"/>
      <c r="BA683" s="28"/>
      <c r="BB683" s="28"/>
      <c r="BC683" s="28"/>
      <c r="BD683" s="28"/>
      <c r="BE683" s="28"/>
      <c r="BF683" s="28"/>
      <c r="BG683" s="28"/>
      <c r="BH683" s="28"/>
      <c r="BI683" s="28"/>
      <c r="BJ683" s="28"/>
      <c r="BK683" s="28"/>
      <c r="BL683" s="28"/>
      <c r="BM683" s="28"/>
      <c r="BN683" s="28"/>
    </row>
    <row r="684" spans="2:66" x14ac:dyDescent="0.2">
      <c r="B684" s="3"/>
      <c r="C684" s="26"/>
      <c r="Z684" s="28"/>
      <c r="AB684" s="28">
        <v>40374</v>
      </c>
      <c r="AC684" s="26">
        <v>9.0161538767700886</v>
      </c>
      <c r="AD684" s="26">
        <v>0.1693782684485764</v>
      </c>
      <c r="AE684" s="26">
        <f t="shared" si="15"/>
        <v>1.5271405317132369</v>
      </c>
      <c r="AH684" s="13"/>
      <c r="AI684" s="13"/>
      <c r="AJ684" s="28"/>
      <c r="AK684" s="28"/>
      <c r="AL684" s="28"/>
      <c r="AM684" s="28"/>
      <c r="AN684" s="28"/>
      <c r="AO684" s="28"/>
      <c r="AP684" s="28"/>
      <c r="AQ684" s="28"/>
      <c r="AR684" s="28"/>
      <c r="AS684" s="28"/>
      <c r="AT684" s="28"/>
      <c r="AU684" s="28"/>
      <c r="AV684" s="28"/>
      <c r="AW684" s="28"/>
      <c r="AX684" s="28"/>
      <c r="AY684" s="28"/>
      <c r="AZ684" s="28"/>
      <c r="BA684" s="28"/>
      <c r="BB684" s="28"/>
      <c r="BC684" s="28"/>
      <c r="BD684" s="28"/>
      <c r="BE684" s="28"/>
      <c r="BF684" s="28"/>
      <c r="BG684" s="28"/>
      <c r="BH684" s="28"/>
      <c r="BI684" s="28"/>
      <c r="BJ684" s="28"/>
      <c r="BK684" s="28"/>
      <c r="BL684" s="28"/>
      <c r="BM684" s="28"/>
      <c r="BN684" s="28"/>
    </row>
    <row r="685" spans="2:66" x14ac:dyDescent="0.2">
      <c r="B685" s="3"/>
      <c r="C685" s="26"/>
      <c r="Z685" s="28"/>
      <c r="AB685" s="28">
        <v>40405</v>
      </c>
      <c r="AC685" s="26">
        <v>8.2656933355807141</v>
      </c>
      <c r="AD685" s="26">
        <v>8.1638582219639738E-2</v>
      </c>
      <c r="AE685" s="26">
        <f t="shared" si="15"/>
        <v>0.67479948497913433</v>
      </c>
      <c r="AH685" s="13"/>
      <c r="AI685" s="13"/>
      <c r="AJ685" s="28"/>
      <c r="AK685" s="28"/>
      <c r="AL685" s="28"/>
      <c r="AM685" s="28"/>
      <c r="AN685" s="28"/>
      <c r="AO685" s="28"/>
      <c r="AP685" s="28"/>
      <c r="AQ685" s="28"/>
      <c r="AR685" s="28"/>
      <c r="AS685" s="28"/>
      <c r="AT685" s="28"/>
      <c r="AU685" s="28"/>
      <c r="AV685" s="28"/>
      <c r="AW685" s="28"/>
      <c r="AX685" s="28"/>
      <c r="AY685" s="28"/>
      <c r="AZ685" s="28"/>
      <c r="BA685" s="28"/>
      <c r="BB685" s="28"/>
      <c r="BC685" s="28"/>
      <c r="BD685" s="28"/>
      <c r="BE685" s="28"/>
      <c r="BF685" s="28"/>
      <c r="BG685" s="28"/>
      <c r="BH685" s="28"/>
      <c r="BI685" s="28"/>
      <c r="BJ685" s="28"/>
      <c r="BK685" s="28"/>
      <c r="BL685" s="28"/>
      <c r="BM685" s="28"/>
      <c r="BN685" s="28"/>
    </row>
    <row r="686" spans="2:66" x14ac:dyDescent="0.2">
      <c r="B686" s="3"/>
      <c r="C686" s="26"/>
      <c r="Z686" s="28"/>
      <c r="AB686" s="28">
        <v>40436</v>
      </c>
      <c r="AC686" s="26">
        <v>7.0018482634934083</v>
      </c>
      <c r="AD686" s="26">
        <v>0.10836722835560719</v>
      </c>
      <c r="AE686" s="26">
        <f t="shared" si="15"/>
        <v>0.75877088968130191</v>
      </c>
      <c r="AH686" s="13"/>
      <c r="AI686" s="13"/>
      <c r="AJ686" s="28"/>
      <c r="AK686" s="28"/>
      <c r="AL686" s="28"/>
      <c r="AM686" s="28"/>
      <c r="AN686" s="28"/>
      <c r="AO686" s="28"/>
      <c r="AP686" s="28"/>
      <c r="AQ686" s="28"/>
      <c r="AR686" s="28"/>
      <c r="AS686" s="28"/>
      <c r="AT686" s="28"/>
      <c r="AU686" s="28"/>
      <c r="AV686" s="28"/>
      <c r="AW686" s="28"/>
      <c r="AX686" s="28"/>
      <c r="AY686" s="28"/>
      <c r="AZ686" s="28"/>
      <c r="BA686" s="28"/>
      <c r="BB686" s="28"/>
      <c r="BC686" s="28"/>
      <c r="BD686" s="28"/>
      <c r="BE686" s="28"/>
      <c r="BF686" s="28"/>
      <c r="BG686" s="28"/>
      <c r="BH686" s="28"/>
      <c r="BI686" s="28"/>
      <c r="BJ686" s="28"/>
      <c r="BK686" s="28"/>
      <c r="BL686" s="28"/>
      <c r="BM686" s="28"/>
      <c r="BN686" s="28"/>
    </row>
    <row r="687" spans="2:66" x14ac:dyDescent="0.2">
      <c r="B687" s="3"/>
      <c r="C687" s="26"/>
      <c r="Z687" s="28"/>
      <c r="AB687" s="28">
        <v>40466</v>
      </c>
      <c r="AC687" s="26">
        <v>5.2349319258244407</v>
      </c>
      <c r="AD687" s="26">
        <v>3.7768739105171413E-3</v>
      </c>
      <c r="AE687" s="26">
        <f t="shared" si="15"/>
        <v>1.9771677813979587E-2</v>
      </c>
      <c r="AH687" s="13"/>
      <c r="AI687" s="13"/>
      <c r="AJ687" s="28"/>
      <c r="AK687" s="28"/>
      <c r="AL687" s="28"/>
      <c r="AM687" s="28"/>
      <c r="AN687" s="28"/>
      <c r="AO687" s="28"/>
      <c r="AP687" s="28"/>
      <c r="AQ687" s="28"/>
      <c r="AR687" s="28"/>
      <c r="AS687" s="28"/>
      <c r="AT687" s="28"/>
      <c r="AU687" s="28"/>
      <c r="AV687" s="28"/>
      <c r="AW687" s="28"/>
      <c r="AX687" s="28"/>
      <c r="AY687" s="28"/>
      <c r="AZ687" s="28"/>
      <c r="BA687" s="28"/>
      <c r="BB687" s="28"/>
      <c r="BC687" s="28"/>
      <c r="BD687" s="28"/>
      <c r="BE687" s="28"/>
      <c r="BF687" s="28"/>
      <c r="BG687" s="28"/>
      <c r="BH687" s="28"/>
      <c r="BI687" s="28"/>
      <c r="BJ687" s="28"/>
      <c r="BK687" s="28"/>
      <c r="BL687" s="28"/>
      <c r="BM687" s="28"/>
      <c r="BN687" s="28"/>
    </row>
    <row r="688" spans="2:66" x14ac:dyDescent="0.2">
      <c r="B688" s="3"/>
      <c r="C688" s="26"/>
      <c r="Z688" s="28"/>
      <c r="AB688" s="28">
        <v>40497</v>
      </c>
      <c r="AC688" s="26">
        <v>4.5504310206022272</v>
      </c>
      <c r="AD688" s="26">
        <v>5.7234166182452056E-2</v>
      </c>
      <c r="AE688" s="26">
        <f t="shared" si="15"/>
        <v>0.26044012523493276</v>
      </c>
      <c r="AH688" s="13"/>
      <c r="AI688" s="13"/>
      <c r="AJ688" s="28"/>
      <c r="AK688" s="28"/>
      <c r="AL688" s="28"/>
      <c r="AM688" s="28"/>
      <c r="AN688" s="28"/>
      <c r="AO688" s="28"/>
      <c r="AP688" s="28"/>
      <c r="AQ688" s="28"/>
      <c r="AR688" s="28"/>
      <c r="AS688" s="28"/>
      <c r="AT688" s="28"/>
      <c r="AU688" s="28"/>
      <c r="AV688" s="28"/>
      <c r="AW688" s="28"/>
      <c r="AX688" s="28"/>
      <c r="AY688" s="28"/>
      <c r="AZ688" s="28"/>
      <c r="BA688" s="28"/>
      <c r="BB688" s="28"/>
      <c r="BC688" s="28"/>
      <c r="BD688" s="28"/>
      <c r="BE688" s="28"/>
      <c r="BF688" s="28"/>
      <c r="BG688" s="28"/>
      <c r="BH688" s="28"/>
      <c r="BI688" s="28"/>
      <c r="BJ688" s="28"/>
      <c r="BK688" s="28"/>
      <c r="BL688" s="28"/>
      <c r="BM688" s="28"/>
      <c r="BN688" s="28"/>
    </row>
    <row r="689" spans="2:66" x14ac:dyDescent="0.2">
      <c r="B689" s="3"/>
      <c r="C689" s="26"/>
      <c r="Z689" s="28"/>
      <c r="AB689" s="28">
        <v>40527</v>
      </c>
      <c r="AC689" s="26">
        <v>4.3966218253071299</v>
      </c>
      <c r="AD689" s="26">
        <v>6.9726902963393369E-3</v>
      </c>
      <c r="AE689" s="26">
        <f t="shared" si="15"/>
        <v>3.0656282337992769E-2</v>
      </c>
      <c r="AH689" s="13"/>
      <c r="AI689" s="13"/>
      <c r="AJ689" s="28"/>
      <c r="AK689" s="28"/>
      <c r="AL689" s="28"/>
      <c r="AM689" s="28"/>
      <c r="AN689" s="28"/>
      <c r="AO689" s="28"/>
      <c r="AP689" s="28"/>
      <c r="AQ689" s="28"/>
      <c r="AR689" s="28"/>
      <c r="AS689" s="28"/>
      <c r="AT689" s="28"/>
      <c r="AU689" s="28"/>
      <c r="AV689" s="28"/>
      <c r="AW689" s="28"/>
      <c r="AX689" s="28"/>
      <c r="AY689" s="28"/>
      <c r="AZ689" s="28"/>
      <c r="BA689" s="28"/>
      <c r="BB689" s="28"/>
      <c r="BC689" s="28"/>
      <c r="BD689" s="28"/>
      <c r="BE689" s="28"/>
      <c r="BF689" s="28"/>
      <c r="BG689" s="28"/>
      <c r="BH689" s="28"/>
      <c r="BI689" s="28"/>
      <c r="BJ689" s="28"/>
      <c r="BK689" s="28"/>
      <c r="BL689" s="28"/>
      <c r="BM689" s="28"/>
      <c r="BN689" s="28"/>
    </row>
    <row r="690" spans="2:66" x14ac:dyDescent="0.2">
      <c r="B690" s="3"/>
      <c r="C690" s="26"/>
      <c r="Z690" s="28"/>
      <c r="AB690" s="28">
        <v>40558</v>
      </c>
      <c r="AC690" s="26">
        <v>4.8044570464952354</v>
      </c>
      <c r="AD690" s="26">
        <v>3.6681522111758659E-2</v>
      </c>
      <c r="AE690" s="26">
        <f t="shared" si="15"/>
        <v>0.17623479738600967</v>
      </c>
      <c r="AH690" s="13"/>
      <c r="AI690" s="13"/>
      <c r="AJ690" s="28"/>
      <c r="AK690" s="28"/>
      <c r="AL690" s="28"/>
      <c r="AM690" s="28"/>
      <c r="AN690" s="28"/>
      <c r="AO690" s="28"/>
      <c r="AP690" s="28"/>
      <c r="AQ690" s="28"/>
      <c r="AR690" s="28"/>
      <c r="AS690" s="28"/>
      <c r="AT690" s="28"/>
      <c r="AU690" s="28"/>
      <c r="AV690" s="28"/>
      <c r="AW690" s="28"/>
      <c r="AX690" s="28"/>
      <c r="AY690" s="28"/>
      <c r="AZ690" s="28"/>
      <c r="BA690" s="28"/>
      <c r="BB690" s="28"/>
      <c r="BC690" s="28"/>
      <c r="BD690" s="28"/>
      <c r="BE690" s="28"/>
      <c r="BF690" s="28"/>
      <c r="BG690" s="28"/>
      <c r="BH690" s="28"/>
      <c r="BI690" s="28"/>
      <c r="BJ690" s="28"/>
      <c r="BK690" s="28"/>
      <c r="BL690" s="28"/>
      <c r="BM690" s="28"/>
      <c r="BN690" s="28"/>
    </row>
    <row r="691" spans="2:66" x14ac:dyDescent="0.2">
      <c r="B691" s="3"/>
      <c r="C691" s="26"/>
      <c r="Z691" s="28"/>
      <c r="AB691" s="28">
        <v>40589</v>
      </c>
      <c r="AC691" s="26">
        <v>8.3266750245947563</v>
      </c>
      <c r="AD691" s="26">
        <v>2.7082619129242372E-2</v>
      </c>
      <c r="AE691" s="26">
        <f t="shared" si="15"/>
        <v>0.22550816830407464</v>
      </c>
      <c r="AH691" s="13"/>
      <c r="AI691" s="13"/>
      <c r="AJ691" s="28"/>
      <c r="AK691" s="28"/>
      <c r="AL691" s="28"/>
      <c r="AM691" s="28"/>
      <c r="AN691" s="28"/>
      <c r="AO691" s="28"/>
      <c r="AP691" s="28"/>
      <c r="AQ691" s="28"/>
      <c r="AR691" s="28"/>
      <c r="AS691" s="28"/>
      <c r="AT691" s="28"/>
      <c r="AU691" s="28"/>
      <c r="AV691" s="28"/>
      <c r="AW691" s="28"/>
      <c r="AX691" s="28"/>
      <c r="AY691" s="28"/>
      <c r="AZ691" s="28"/>
      <c r="BA691" s="28"/>
      <c r="BB691" s="28"/>
      <c r="BC691" s="28"/>
      <c r="BD691" s="28"/>
      <c r="BE691" s="28"/>
      <c r="BF691" s="28"/>
      <c r="BG691" s="28"/>
      <c r="BH691" s="28"/>
      <c r="BI691" s="28"/>
      <c r="BJ691" s="28"/>
      <c r="BK691" s="28"/>
      <c r="BL691" s="28"/>
      <c r="BM691" s="28"/>
      <c r="BN691" s="28"/>
    </row>
    <row r="692" spans="2:66" x14ac:dyDescent="0.2">
      <c r="B692" s="3"/>
      <c r="C692" s="26"/>
      <c r="Z692" s="28"/>
      <c r="AB692" s="28">
        <v>40617</v>
      </c>
      <c r="AC692" s="26">
        <v>8.6167498473003441</v>
      </c>
      <c r="AD692" s="26">
        <v>2.2625985601645526E-2</v>
      </c>
      <c r="AE692" s="26">
        <f t="shared" si="15"/>
        <v>0.19496245797799888</v>
      </c>
      <c r="AH692" s="13"/>
      <c r="AI692" s="13"/>
      <c r="AJ692" s="28"/>
      <c r="AK692" s="28"/>
      <c r="AL692" s="28"/>
      <c r="AM692" s="28"/>
      <c r="AN692" s="28"/>
      <c r="AO692" s="28"/>
      <c r="AP692" s="28"/>
      <c r="AQ692" s="28"/>
      <c r="AR692" s="28"/>
      <c r="AS692" s="28"/>
      <c r="AT692" s="28"/>
      <c r="AU692" s="28"/>
      <c r="AV692" s="28"/>
      <c r="AW692" s="28"/>
      <c r="AX692" s="28"/>
      <c r="AY692" s="28"/>
      <c r="AZ692" s="28"/>
      <c r="BA692" s="28"/>
      <c r="BB692" s="28"/>
      <c r="BC692" s="28"/>
      <c r="BD692" s="28"/>
      <c r="BE692" s="28"/>
      <c r="BF692" s="28"/>
      <c r="BG692" s="28"/>
      <c r="BH692" s="28"/>
      <c r="BI692" s="28"/>
      <c r="BJ692" s="28"/>
      <c r="BK692" s="28"/>
      <c r="BL692" s="28"/>
      <c r="BM692" s="28"/>
      <c r="BN692" s="28"/>
    </row>
    <row r="693" spans="2:66" x14ac:dyDescent="0.2">
      <c r="B693" s="3"/>
      <c r="C693" s="26"/>
      <c r="Z693" s="28"/>
      <c r="AB693" s="28">
        <v>40648</v>
      </c>
      <c r="AC693" s="26">
        <v>10.039510162510602</v>
      </c>
      <c r="AD693" s="26">
        <v>0.11210147411724374</v>
      </c>
      <c r="AE693" s="26">
        <f t="shared" si="15"/>
        <v>1.1254438886324878</v>
      </c>
      <c r="AH693" s="13"/>
      <c r="AI693" s="13"/>
      <c r="AJ693" s="28"/>
      <c r="AK693" s="28"/>
      <c r="AL693" s="28"/>
      <c r="AM693" s="28"/>
      <c r="AN693" s="28"/>
      <c r="AO693" s="28"/>
      <c r="AP693" s="28"/>
      <c r="AQ693" s="28"/>
      <c r="AR693" s="28"/>
      <c r="AS693" s="28"/>
      <c r="AT693" s="28"/>
      <c r="AU693" s="28"/>
      <c r="AV693" s="28"/>
      <c r="AW693" s="28"/>
      <c r="AX693" s="28"/>
      <c r="AY693" s="28"/>
      <c r="AZ693" s="28"/>
      <c r="BA693" s="28"/>
      <c r="BB693" s="28"/>
      <c r="BC693" s="28"/>
      <c r="BD693" s="28"/>
      <c r="BE693" s="28"/>
      <c r="BF693" s="28"/>
      <c r="BG693" s="28"/>
      <c r="BH693" s="28"/>
      <c r="BI693" s="28"/>
      <c r="BJ693" s="28"/>
      <c r="BK693" s="28"/>
      <c r="BL693" s="28"/>
      <c r="BM693" s="28"/>
      <c r="BN693" s="28"/>
    </row>
    <row r="694" spans="2:66" x14ac:dyDescent="0.2">
      <c r="B694" s="3"/>
      <c r="C694" s="26"/>
      <c r="Z694" s="28"/>
      <c r="AB694" s="28">
        <v>40678</v>
      </c>
      <c r="AC694" s="26">
        <v>11.56229365318708</v>
      </c>
      <c r="AD694" s="26">
        <v>0.2056907781967775</v>
      </c>
      <c r="AE694" s="26">
        <f t="shared" si="15"/>
        <v>2.3782571792637119</v>
      </c>
      <c r="AH694" s="13"/>
      <c r="AI694" s="13"/>
      <c r="AJ694" s="28"/>
      <c r="AK694" s="28"/>
      <c r="AL694" s="28"/>
      <c r="AM694" s="28"/>
      <c r="AN694" s="28"/>
      <c r="AO694" s="28"/>
      <c r="AP694" s="28"/>
      <c r="AQ694" s="28"/>
      <c r="AR694" s="28"/>
      <c r="AS694" s="28"/>
      <c r="AT694" s="28"/>
      <c r="AU694" s="28"/>
      <c r="AV694" s="28"/>
      <c r="AW694" s="28"/>
      <c r="AX694" s="28"/>
      <c r="AY694" s="28"/>
      <c r="AZ694" s="28"/>
      <c r="BA694" s="28"/>
      <c r="BB694" s="28"/>
      <c r="BC694" s="28"/>
      <c r="BD694" s="28"/>
      <c r="BE694" s="28"/>
      <c r="BF694" s="28"/>
      <c r="BG694" s="28"/>
      <c r="BH694" s="28"/>
      <c r="BI694" s="28"/>
      <c r="BJ694" s="28"/>
      <c r="BK694" s="28"/>
      <c r="BL694" s="28"/>
      <c r="BM694" s="28"/>
      <c r="BN694" s="28"/>
    </row>
    <row r="695" spans="2:66" x14ac:dyDescent="0.2">
      <c r="B695" s="3"/>
      <c r="C695" s="26"/>
      <c r="Z695" s="28"/>
      <c r="AB695" s="28">
        <v>40709</v>
      </c>
      <c r="AC695" s="26">
        <v>7.1519997666944191</v>
      </c>
      <c r="AD695" s="26">
        <v>0.11792937949948576</v>
      </c>
      <c r="AE695" s="26">
        <f t="shared" si="15"/>
        <v>0.84343089466673971</v>
      </c>
      <c r="AH695" s="13"/>
      <c r="AI695" s="13"/>
      <c r="AJ695" s="28"/>
      <c r="AK695" s="28"/>
      <c r="AL695" s="28"/>
      <c r="AM695" s="28"/>
      <c r="AN695" s="28"/>
      <c r="AO695" s="28"/>
      <c r="AP695" s="28"/>
      <c r="AQ695" s="28"/>
      <c r="AR695" s="28"/>
      <c r="AS695" s="28"/>
      <c r="AT695" s="28"/>
      <c r="AU695" s="28"/>
      <c r="AV695" s="28"/>
      <c r="AW695" s="28"/>
      <c r="AX695" s="28"/>
      <c r="AY695" s="28"/>
      <c r="AZ695" s="28"/>
      <c r="BA695" s="28"/>
      <c r="BB695" s="28"/>
      <c r="BC695" s="28"/>
      <c r="BD695" s="28"/>
      <c r="BE695" s="28"/>
      <c r="BF695" s="28"/>
      <c r="BG695" s="28"/>
      <c r="BH695" s="28"/>
      <c r="BI695" s="28"/>
      <c r="BJ695" s="28"/>
      <c r="BK695" s="28"/>
      <c r="BL695" s="28"/>
      <c r="BM695" s="28"/>
      <c r="BN695" s="28"/>
    </row>
    <row r="696" spans="2:66" x14ac:dyDescent="0.2">
      <c r="B696" s="3"/>
      <c r="C696" s="26"/>
      <c r="Z696" s="28"/>
      <c r="AB696" s="28">
        <v>40739</v>
      </c>
      <c r="AC696" s="26">
        <v>8.6607289030932009</v>
      </c>
      <c r="AD696" s="26">
        <v>5.3136784367500856E-2</v>
      </c>
      <c r="AE696" s="26">
        <f t="shared" si="15"/>
        <v>0.4602032841890456</v>
      </c>
      <c r="AH696" s="13"/>
      <c r="AI696" s="13"/>
      <c r="AJ696" s="28"/>
      <c r="AK696" s="28"/>
      <c r="AL696" s="28"/>
      <c r="AM696" s="28"/>
      <c r="AN696" s="28"/>
      <c r="AO696" s="28"/>
      <c r="AP696" s="28"/>
      <c r="AQ696" s="28"/>
      <c r="AR696" s="28"/>
      <c r="AS696" s="28"/>
      <c r="AT696" s="28"/>
      <c r="AU696" s="28"/>
      <c r="AV696" s="28"/>
      <c r="AW696" s="28"/>
      <c r="AX696" s="28"/>
      <c r="AY696" s="28"/>
      <c r="AZ696" s="28"/>
      <c r="BA696" s="28"/>
      <c r="BB696" s="28"/>
      <c r="BC696" s="28"/>
      <c r="BD696" s="28"/>
      <c r="BE696" s="28"/>
      <c r="BF696" s="28"/>
      <c r="BG696" s="28"/>
      <c r="BH696" s="28"/>
      <c r="BI696" s="28"/>
      <c r="BJ696" s="28"/>
      <c r="BK696" s="28"/>
      <c r="BL696" s="28"/>
      <c r="BM696" s="28"/>
      <c r="BN696" s="28"/>
    </row>
    <row r="697" spans="2:66" x14ac:dyDescent="0.2">
      <c r="B697" s="3"/>
      <c r="C697" s="26"/>
      <c r="Z697" s="28"/>
      <c r="AB697" s="28">
        <v>40770</v>
      </c>
      <c r="AC697" s="26">
        <v>6.0136918676656999</v>
      </c>
      <c r="AD697" s="26">
        <v>0.23620157696263283</v>
      </c>
      <c r="AE697" s="26">
        <f t="shared" si="15"/>
        <v>1.4204435025099991</v>
      </c>
      <c r="AH697" s="13"/>
      <c r="AI697" s="13"/>
      <c r="AJ697" s="28"/>
      <c r="AK697" s="28"/>
      <c r="AL697" s="28"/>
      <c r="AM697" s="28"/>
      <c r="AN697" s="28"/>
      <c r="AO697" s="28"/>
      <c r="AP697" s="28"/>
      <c r="AQ697" s="28"/>
      <c r="AR697" s="28"/>
      <c r="AS697" s="28"/>
      <c r="AT697" s="28"/>
      <c r="AU697" s="28"/>
      <c r="AV697" s="28"/>
      <c r="AW697" s="28"/>
      <c r="AX697" s="28"/>
      <c r="AY697" s="28"/>
      <c r="AZ697" s="28"/>
      <c r="BA697" s="28"/>
      <c r="BB697" s="28"/>
      <c r="BC697" s="28"/>
      <c r="BD697" s="28"/>
      <c r="BE697" s="28"/>
      <c r="BF697" s="28"/>
      <c r="BG697" s="28"/>
      <c r="BH697" s="28"/>
      <c r="BI697" s="28"/>
      <c r="BJ697" s="28"/>
      <c r="BK697" s="28"/>
      <c r="BL697" s="28"/>
      <c r="BM697" s="28"/>
      <c r="BN697" s="28"/>
    </row>
    <row r="698" spans="2:66" x14ac:dyDescent="0.2">
      <c r="B698" s="3"/>
      <c r="C698" s="26"/>
      <c r="Z698" s="28"/>
      <c r="AB698" s="28">
        <v>40801</v>
      </c>
      <c r="AC698" s="26">
        <v>6.4889112273133556</v>
      </c>
      <c r="AD698" s="26">
        <v>4.5594789166952351E-2</v>
      </c>
      <c r="AE698" s="26">
        <f t="shared" si="15"/>
        <v>0.29586053933242246</v>
      </c>
      <c r="AH698" s="13"/>
      <c r="AI698" s="13"/>
      <c r="AJ698" s="28"/>
      <c r="AK698" s="28"/>
      <c r="AL698" s="28"/>
      <c r="AM698" s="28"/>
      <c r="AN698" s="28"/>
      <c r="AO698" s="28"/>
      <c r="AP698" s="28"/>
      <c r="AQ698" s="28"/>
      <c r="AR698" s="28"/>
      <c r="AS698" s="28"/>
      <c r="AT698" s="28"/>
      <c r="AU698" s="28"/>
      <c r="AV698" s="28"/>
      <c r="AW698" s="28"/>
      <c r="AX698" s="28"/>
      <c r="AY698" s="28"/>
      <c r="AZ698" s="28"/>
      <c r="BA698" s="28"/>
      <c r="BB698" s="28"/>
      <c r="BC698" s="28"/>
      <c r="BD698" s="28"/>
      <c r="BE698" s="28"/>
      <c r="BF698" s="28"/>
      <c r="BG698" s="28"/>
      <c r="BH698" s="28"/>
      <c r="BI698" s="28"/>
      <c r="BJ698" s="28"/>
      <c r="BK698" s="28"/>
      <c r="BL698" s="28"/>
      <c r="BM698" s="28"/>
      <c r="BN698" s="28"/>
    </row>
    <row r="699" spans="2:66" x14ac:dyDescent="0.2">
      <c r="B699" s="3"/>
      <c r="C699" s="26"/>
      <c r="Z699" s="28"/>
      <c r="AB699" s="28">
        <v>40831</v>
      </c>
      <c r="AC699" s="26">
        <v>4.7174067646471283</v>
      </c>
      <c r="AD699" s="26">
        <v>3.1882070620500517E-2</v>
      </c>
      <c r="AE699" s="26">
        <f t="shared" si="15"/>
        <v>0.15040069561610661</v>
      </c>
      <c r="AH699" s="13"/>
      <c r="AI699" s="13"/>
      <c r="AJ699" s="28"/>
      <c r="AK699" s="28"/>
      <c r="AL699" s="28"/>
      <c r="AM699" s="28"/>
      <c r="AN699" s="28"/>
      <c r="AO699" s="28"/>
      <c r="AP699" s="28"/>
      <c r="AQ699" s="28"/>
      <c r="AR699" s="28"/>
      <c r="AS699" s="28"/>
      <c r="AT699" s="28"/>
      <c r="AU699" s="28"/>
      <c r="AV699" s="28"/>
      <c r="AW699" s="28"/>
      <c r="AX699" s="28"/>
      <c r="AY699" s="28"/>
      <c r="AZ699" s="28"/>
      <c r="BA699" s="28"/>
      <c r="BB699" s="28"/>
      <c r="BC699" s="28"/>
      <c r="BD699" s="28"/>
      <c r="BE699" s="28"/>
      <c r="BF699" s="28"/>
      <c r="BG699" s="28"/>
      <c r="BH699" s="28"/>
      <c r="BI699" s="28"/>
      <c r="BJ699" s="28"/>
      <c r="BK699" s="28"/>
      <c r="BL699" s="28"/>
      <c r="BM699" s="28"/>
      <c r="BN699" s="28"/>
    </row>
    <row r="700" spans="2:66" x14ac:dyDescent="0.2">
      <c r="B700" s="3"/>
      <c r="C700" s="26"/>
      <c r="Z700" s="28"/>
      <c r="AB700" s="28">
        <v>40862</v>
      </c>
      <c r="AC700" s="26">
        <v>4.5306821604988556</v>
      </c>
      <c r="AD700" s="26">
        <v>5.6907781967775108E-2</v>
      </c>
      <c r="AE700" s="26">
        <f t="shared" si="15"/>
        <v>0.25783107255495713</v>
      </c>
      <c r="AH700" s="13"/>
      <c r="AI700" s="13"/>
      <c r="AJ700" s="28"/>
      <c r="AK700" s="28"/>
      <c r="AL700" s="28"/>
      <c r="AM700" s="28"/>
      <c r="AN700" s="28"/>
      <c r="AO700" s="28"/>
      <c r="AP700" s="28"/>
      <c r="AQ700" s="28"/>
      <c r="AR700" s="28"/>
      <c r="AS700" s="28"/>
      <c r="AT700" s="28"/>
      <c r="AU700" s="28"/>
      <c r="AV700" s="28"/>
      <c r="AW700" s="28"/>
      <c r="AX700" s="28"/>
      <c r="AY700" s="28"/>
      <c r="AZ700" s="28"/>
      <c r="BA700" s="28"/>
      <c r="BB700" s="28"/>
      <c r="BC700" s="28"/>
      <c r="BD700" s="28"/>
      <c r="BE700" s="28"/>
      <c r="BF700" s="28"/>
      <c r="BG700" s="28"/>
      <c r="BH700" s="28"/>
      <c r="BI700" s="28"/>
      <c r="BJ700" s="28"/>
      <c r="BK700" s="28"/>
      <c r="BL700" s="28"/>
      <c r="BM700" s="28"/>
      <c r="BN700" s="28"/>
    </row>
    <row r="701" spans="2:66" x14ac:dyDescent="0.2">
      <c r="B701" s="3"/>
      <c r="C701" s="26"/>
      <c r="Z701" s="28"/>
      <c r="AB701" s="28">
        <v>40892</v>
      </c>
      <c r="AC701" s="26">
        <v>4.3499809306779174</v>
      </c>
      <c r="AD701" s="26">
        <v>5.4165238258484745E-2</v>
      </c>
      <c r="AE701" s="26">
        <f t="shared" si="15"/>
        <v>0.23561775353003461</v>
      </c>
      <c r="AH701" s="13"/>
      <c r="AI701" s="13"/>
      <c r="AJ701" s="28"/>
      <c r="AK701" s="28"/>
      <c r="AL701" s="28"/>
      <c r="AM701" s="28"/>
      <c r="AN701" s="28"/>
      <c r="AO701" s="28"/>
      <c r="AP701" s="28"/>
      <c r="AQ701" s="28"/>
      <c r="AR701" s="28"/>
      <c r="AS701" s="28"/>
      <c r="AT701" s="28"/>
      <c r="AU701" s="28"/>
      <c r="AV701" s="28"/>
      <c r="AW701" s="28"/>
      <c r="AX701" s="28"/>
      <c r="AY701" s="28"/>
      <c r="AZ701" s="28"/>
      <c r="BA701" s="28"/>
      <c r="BB701" s="28"/>
      <c r="BC701" s="28"/>
      <c r="BD701" s="28"/>
      <c r="BE701" s="28"/>
      <c r="BF701" s="28"/>
      <c r="BG701" s="28"/>
      <c r="BH701" s="28"/>
      <c r="BI701" s="28"/>
      <c r="BJ701" s="28"/>
      <c r="BK701" s="28"/>
      <c r="BL701" s="28"/>
      <c r="BM701" s="28"/>
      <c r="BN701" s="28"/>
    </row>
    <row r="702" spans="2:66" x14ac:dyDescent="0.2">
      <c r="B702" s="3"/>
      <c r="C702" s="26"/>
      <c r="Z702" s="28"/>
      <c r="AB702" s="28">
        <v>40923</v>
      </c>
      <c r="AC702" s="26">
        <v>5.4848318391575255</v>
      </c>
      <c r="AD702" s="26">
        <v>8.3594566353187034E-3</v>
      </c>
      <c r="AE702" s="26">
        <f t="shared" si="15"/>
        <v>4.5850213911452664E-2</v>
      </c>
      <c r="AH702" s="13"/>
      <c r="AI702" s="13"/>
      <c r="AJ702" s="28"/>
      <c r="AK702" s="28"/>
      <c r="AL702" s="28"/>
      <c r="AM702" s="28"/>
      <c r="AN702" s="28"/>
      <c r="AO702" s="28"/>
      <c r="AP702" s="28"/>
      <c r="AQ702" s="28"/>
      <c r="AR702" s="28"/>
      <c r="AS702" s="28"/>
      <c r="AT702" s="28"/>
      <c r="AU702" s="28"/>
      <c r="AV702" s="28"/>
      <c r="AW702" s="28"/>
      <c r="AX702" s="28"/>
      <c r="AY702" s="28"/>
      <c r="AZ702" s="28"/>
      <c r="BA702" s="28"/>
      <c r="BB702" s="28"/>
      <c r="BC702" s="28"/>
      <c r="BD702" s="28"/>
      <c r="BE702" s="28"/>
      <c r="BF702" s="28"/>
      <c r="BG702" s="28"/>
      <c r="BH702" s="28"/>
      <c r="BI702" s="28"/>
      <c r="BJ702" s="28"/>
      <c r="BK702" s="28"/>
      <c r="BL702" s="28"/>
      <c r="BM702" s="28"/>
      <c r="BN702" s="28"/>
    </row>
    <row r="703" spans="2:66" x14ac:dyDescent="0.2">
      <c r="B703" s="3"/>
      <c r="C703" s="26"/>
      <c r="Z703" s="28"/>
      <c r="AB703" s="28">
        <v>40954</v>
      </c>
      <c r="AC703" s="26">
        <v>9.556760791321242</v>
      </c>
      <c r="AD703" s="26">
        <v>0.109717868338558</v>
      </c>
      <c r="AE703" s="26">
        <f t="shared" si="15"/>
        <v>1.0485474222452773</v>
      </c>
      <c r="AH703" s="13"/>
      <c r="AI703" s="13"/>
      <c r="AJ703" s="28"/>
      <c r="AK703" s="28"/>
      <c r="AL703" s="28"/>
      <c r="AM703" s="28"/>
      <c r="AN703" s="28"/>
      <c r="AO703" s="28"/>
      <c r="AP703" s="28"/>
      <c r="AQ703" s="28"/>
      <c r="AR703" s="28"/>
      <c r="AS703" s="28"/>
      <c r="AT703" s="28"/>
      <c r="AU703" s="28"/>
      <c r="AV703" s="28"/>
      <c r="AW703" s="28"/>
      <c r="AX703" s="28"/>
      <c r="AY703" s="28"/>
      <c r="AZ703" s="28"/>
      <c r="BA703" s="28"/>
      <c r="BB703" s="28"/>
      <c r="BC703" s="28"/>
      <c r="BD703" s="28"/>
      <c r="BE703" s="28"/>
      <c r="BF703" s="28"/>
      <c r="BG703" s="28"/>
      <c r="BH703" s="28"/>
      <c r="BI703" s="28"/>
      <c r="BJ703" s="28"/>
      <c r="BK703" s="28"/>
      <c r="BL703" s="28"/>
      <c r="BM703" s="28"/>
      <c r="BN703" s="28"/>
    </row>
    <row r="704" spans="2:66" x14ac:dyDescent="0.2">
      <c r="B704" s="3"/>
      <c r="C704" s="26"/>
      <c r="Z704" s="28"/>
      <c r="AB704" s="28">
        <v>40983</v>
      </c>
      <c r="AC704" s="26">
        <v>5.6357056608836587</v>
      </c>
      <c r="AD704" s="26">
        <v>4.649947753396029E-2</v>
      </c>
      <c r="AE704" s="26">
        <f t="shared" si="15"/>
        <v>0.2620573687662725</v>
      </c>
      <c r="AH704" s="13"/>
      <c r="AI704" s="13"/>
      <c r="AJ704" s="28"/>
      <c r="AK704" s="28"/>
      <c r="AL704" s="28"/>
      <c r="AM704" s="28"/>
      <c r="AN704" s="28"/>
      <c r="AO704" s="28"/>
      <c r="AP704" s="28"/>
      <c r="AQ704" s="28"/>
      <c r="AR704" s="28"/>
      <c r="AS704" s="28"/>
      <c r="AT704" s="28"/>
      <c r="AU704" s="28"/>
      <c r="AV704" s="28"/>
      <c r="AW704" s="28"/>
      <c r="AX704" s="28"/>
      <c r="AY704" s="28"/>
      <c r="AZ704" s="28"/>
      <c r="BA704" s="28"/>
      <c r="BB704" s="28"/>
      <c r="BC704" s="28"/>
      <c r="BD704" s="28"/>
      <c r="BE704" s="28"/>
      <c r="BF704" s="28"/>
      <c r="BG704" s="28"/>
      <c r="BH704" s="28"/>
      <c r="BI704" s="28"/>
      <c r="BJ704" s="28"/>
      <c r="BK704" s="28"/>
      <c r="BL704" s="28"/>
      <c r="BM704" s="28"/>
      <c r="BN704" s="28"/>
    </row>
    <row r="705" spans="2:66" x14ac:dyDescent="0.2">
      <c r="B705" s="3"/>
      <c r="C705" s="26"/>
      <c r="Z705" s="28"/>
      <c r="AB705" s="28">
        <v>41014</v>
      </c>
      <c r="AC705" s="26">
        <v>10.834003772493457</v>
      </c>
      <c r="AD705" s="26">
        <v>0.18234064785788925</v>
      </c>
      <c r="AE705" s="26">
        <f t="shared" si="15"/>
        <v>1.9754792667712731</v>
      </c>
      <c r="AH705" s="13"/>
      <c r="AI705" s="13"/>
      <c r="AJ705" s="28"/>
      <c r="AK705" s="28"/>
      <c r="AL705" s="28"/>
      <c r="AM705" s="28"/>
      <c r="AN705" s="28"/>
      <c r="AO705" s="28"/>
      <c r="AP705" s="28"/>
      <c r="AQ705" s="28"/>
      <c r="AR705" s="28"/>
      <c r="AS705" s="28"/>
      <c r="AT705" s="28"/>
      <c r="AU705" s="28"/>
      <c r="AV705" s="28"/>
      <c r="AW705" s="28"/>
      <c r="AX705" s="28"/>
      <c r="AY705" s="28"/>
      <c r="AZ705" s="28"/>
      <c r="BA705" s="28"/>
      <c r="BB705" s="28"/>
      <c r="BC705" s="28"/>
      <c r="BD705" s="28"/>
      <c r="BE705" s="28"/>
      <c r="BF705" s="28"/>
      <c r="BG705" s="28"/>
      <c r="BH705" s="28"/>
      <c r="BI705" s="28"/>
      <c r="BJ705" s="28"/>
      <c r="BK705" s="28"/>
      <c r="BL705" s="28"/>
      <c r="BM705" s="28"/>
      <c r="BN705" s="28"/>
    </row>
    <row r="706" spans="2:66" x14ac:dyDescent="0.2">
      <c r="B706" s="3"/>
      <c r="C706" s="26"/>
      <c r="Z706" s="28"/>
      <c r="AB706" s="28">
        <v>41044</v>
      </c>
      <c r="AC706" s="26">
        <v>10.293950945676347</v>
      </c>
      <c r="AD706" s="26">
        <v>0.15673981191222569</v>
      </c>
      <c r="AE706" s="26">
        <f t="shared" ref="AE706:AE713" si="16">AC706*AD706</f>
        <v>1.6134719350589883</v>
      </c>
      <c r="AH706" s="13"/>
      <c r="AI706" s="13"/>
      <c r="AJ706" s="28"/>
      <c r="AK706" s="28"/>
      <c r="AL706" s="28"/>
      <c r="AM706" s="28"/>
      <c r="AN706" s="28"/>
      <c r="AO706" s="28"/>
      <c r="AP706" s="28"/>
      <c r="AQ706" s="28"/>
      <c r="AR706" s="28"/>
      <c r="AS706" s="28"/>
      <c r="AT706" s="28"/>
      <c r="AU706" s="28"/>
      <c r="AV706" s="28"/>
      <c r="AW706" s="28"/>
      <c r="AX706" s="28"/>
      <c r="AY706" s="28"/>
      <c r="AZ706" s="28"/>
      <c r="BA706" s="28"/>
      <c r="BB706" s="28"/>
      <c r="BC706" s="28"/>
      <c r="BD706" s="28"/>
      <c r="BE706" s="28"/>
      <c r="BF706" s="28"/>
      <c r="BG706" s="28"/>
      <c r="BH706" s="28"/>
      <c r="BI706" s="28"/>
      <c r="BJ706" s="28"/>
      <c r="BK706" s="28"/>
      <c r="BL706" s="28"/>
      <c r="BM706" s="28"/>
      <c r="BN706" s="28"/>
    </row>
    <row r="707" spans="2:66" x14ac:dyDescent="0.2">
      <c r="B707" s="3"/>
      <c r="C707" s="26"/>
      <c r="Z707" s="28"/>
      <c r="AB707" s="28">
        <v>41075</v>
      </c>
      <c r="AC707" s="26">
        <v>6.2522016811915408</v>
      </c>
      <c r="AD707" s="26">
        <v>0.18652037617554856</v>
      </c>
      <c r="AE707" s="26">
        <f t="shared" si="16"/>
        <v>1.1661630095012434</v>
      </c>
      <c r="AH707" s="13"/>
      <c r="AI707" s="13"/>
      <c r="AJ707" s="28"/>
      <c r="AK707" s="28"/>
      <c r="AL707" s="28"/>
      <c r="AM707" s="28"/>
      <c r="AN707" s="28"/>
      <c r="AO707" s="28"/>
      <c r="AP707" s="28"/>
      <c r="AQ707" s="28"/>
      <c r="AR707" s="28"/>
      <c r="AS707" s="28"/>
      <c r="AT707" s="28"/>
      <c r="AU707" s="28"/>
      <c r="AV707" s="28"/>
      <c r="AW707" s="28"/>
      <c r="AX707" s="28"/>
      <c r="AY707" s="28"/>
      <c r="AZ707" s="28"/>
      <c r="BA707" s="28"/>
      <c r="BB707" s="28"/>
      <c r="BC707" s="28"/>
      <c r="BD707" s="28"/>
      <c r="BE707" s="28"/>
      <c r="BF707" s="28"/>
      <c r="BG707" s="28"/>
      <c r="BH707" s="28"/>
      <c r="BI707" s="28"/>
      <c r="BJ707" s="28"/>
      <c r="BK707" s="28"/>
      <c r="BL707" s="28"/>
      <c r="BM707" s="28"/>
      <c r="BN707" s="28"/>
    </row>
    <row r="708" spans="2:66" x14ac:dyDescent="0.2">
      <c r="B708" s="3"/>
      <c r="C708" s="26"/>
      <c r="Z708" s="28"/>
      <c r="AB708" s="28">
        <v>41105</v>
      </c>
      <c r="AC708" s="26">
        <v>7.7443627713373999</v>
      </c>
      <c r="AD708" s="26">
        <v>1.7241379310344827E-2</v>
      </c>
      <c r="AE708" s="26">
        <f t="shared" si="16"/>
        <v>0.13352349605754138</v>
      </c>
      <c r="AH708" s="13"/>
      <c r="AI708" s="13"/>
      <c r="AJ708" s="28"/>
      <c r="AK708" s="28"/>
      <c r="AL708" s="28"/>
      <c r="AM708" s="28"/>
      <c r="AN708" s="28"/>
      <c r="AO708" s="28"/>
      <c r="AP708" s="28"/>
      <c r="AQ708" s="28"/>
      <c r="AR708" s="28"/>
      <c r="AS708" s="28"/>
      <c r="AT708" s="28"/>
      <c r="AU708" s="28"/>
      <c r="AV708" s="28"/>
      <c r="AW708" s="28"/>
      <c r="AX708" s="28"/>
      <c r="AY708" s="28"/>
      <c r="AZ708" s="28"/>
      <c r="BA708" s="28"/>
      <c r="BB708" s="28"/>
      <c r="BC708" s="28"/>
      <c r="BD708" s="28"/>
      <c r="BE708" s="28"/>
      <c r="BF708" s="28"/>
      <c r="BG708" s="28"/>
      <c r="BH708" s="28"/>
      <c r="BI708" s="28"/>
      <c r="BJ708" s="28"/>
      <c r="BK708" s="28"/>
      <c r="BL708" s="28"/>
      <c r="BM708" s="28"/>
      <c r="BN708" s="28"/>
    </row>
    <row r="709" spans="2:66" x14ac:dyDescent="0.2">
      <c r="B709" s="3"/>
      <c r="C709" s="26"/>
      <c r="Z709" s="28"/>
      <c r="AB709" s="28">
        <v>41136</v>
      </c>
      <c r="AC709" s="26">
        <v>5.5446290617889105</v>
      </c>
      <c r="AD709" s="26">
        <v>1.5673981191222569E-2</v>
      </c>
      <c r="AE709" s="26">
        <f t="shared" si="16"/>
        <v>8.6906411626785418E-2</v>
      </c>
      <c r="AH709" s="13"/>
      <c r="AI709" s="13"/>
      <c r="AJ709" s="28"/>
      <c r="AK709" s="28"/>
      <c r="AL709" s="28"/>
      <c r="AM709" s="28"/>
      <c r="AN709" s="28"/>
      <c r="AO709" s="28"/>
      <c r="AP709" s="28"/>
      <c r="AQ709" s="28"/>
      <c r="AR709" s="28"/>
      <c r="AS709" s="28"/>
      <c r="AT709" s="28"/>
      <c r="AU709" s="28"/>
      <c r="AV709" s="28"/>
      <c r="AW709" s="28"/>
      <c r="AX709" s="28"/>
      <c r="AY709" s="28"/>
      <c r="AZ709" s="28"/>
      <c r="BA709" s="28"/>
      <c r="BB709" s="28"/>
      <c r="BC709" s="28"/>
      <c r="BD709" s="28"/>
      <c r="BE709" s="28"/>
      <c r="BF709" s="28"/>
      <c r="BG709" s="28"/>
      <c r="BH709" s="28"/>
      <c r="BI709" s="28"/>
      <c r="BJ709" s="28"/>
      <c r="BK709" s="28"/>
      <c r="BL709" s="28"/>
      <c r="BM709" s="28"/>
      <c r="BN709" s="28"/>
    </row>
    <row r="710" spans="2:66" x14ac:dyDescent="0.2">
      <c r="B710" s="3"/>
      <c r="C710" s="26"/>
      <c r="Z710" s="28"/>
      <c r="AB710" s="28">
        <v>41167</v>
      </c>
      <c r="AC710" s="26">
        <v>6.873765366661746</v>
      </c>
      <c r="AD710" s="26">
        <v>9.0386624869383481E-2</v>
      </c>
      <c r="AE710" s="26">
        <f t="shared" si="16"/>
        <v>0.6212964516366154</v>
      </c>
      <c r="AH710" s="13"/>
      <c r="AI710" s="13"/>
      <c r="AJ710" s="28"/>
      <c r="AK710" s="28"/>
      <c r="AL710" s="28"/>
      <c r="AM710" s="28"/>
      <c r="AN710" s="28"/>
      <c r="AO710" s="28"/>
      <c r="AP710" s="28"/>
      <c r="AQ710" s="28"/>
      <c r="AR710" s="28"/>
      <c r="AS710" s="28"/>
      <c r="AT710" s="28"/>
      <c r="AU710" s="28"/>
      <c r="AV710" s="28"/>
      <c r="AW710" s="28"/>
      <c r="AX710" s="28"/>
      <c r="AY710" s="28"/>
      <c r="AZ710" s="28"/>
      <c r="BA710" s="28"/>
      <c r="BB710" s="28"/>
      <c r="BC710" s="28"/>
      <c r="BD710" s="28"/>
      <c r="BE710" s="28"/>
      <c r="BF710" s="28"/>
      <c r="BG710" s="28"/>
      <c r="BH710" s="28"/>
      <c r="BI710" s="28"/>
      <c r="BJ710" s="28"/>
      <c r="BK710" s="28"/>
      <c r="BL710" s="28"/>
      <c r="BM710" s="28"/>
      <c r="BN710" s="28"/>
    </row>
    <row r="711" spans="2:66" x14ac:dyDescent="0.2">
      <c r="B711" s="3"/>
      <c r="C711" s="26"/>
      <c r="Z711" s="28"/>
      <c r="AB711" s="28">
        <v>41197</v>
      </c>
      <c r="AC711" s="26">
        <v>4.0987374926369995</v>
      </c>
      <c r="AD711" s="26">
        <v>0.10031347962382445</v>
      </c>
      <c r="AE711" s="26">
        <f t="shared" si="16"/>
        <v>0.41115861995104697</v>
      </c>
      <c r="AH711" s="13"/>
      <c r="AI711" s="13"/>
      <c r="AJ711" s="28"/>
      <c r="AK711" s="28"/>
      <c r="AL711" s="28"/>
      <c r="AM711" s="28"/>
      <c r="AN711" s="28"/>
      <c r="AO711" s="28"/>
      <c r="AP711" s="28"/>
      <c r="AQ711" s="28"/>
      <c r="AR711" s="28"/>
      <c r="AS711" s="28"/>
      <c r="AT711" s="28"/>
      <c r="AU711" s="28"/>
      <c r="AV711" s="28"/>
      <c r="AW711" s="28"/>
      <c r="AX711" s="28"/>
      <c r="AY711" s="28"/>
      <c r="AZ711" s="28"/>
      <c r="BA711" s="28"/>
      <c r="BB711" s="28"/>
      <c r="BC711" s="28"/>
      <c r="BD711" s="28"/>
      <c r="BE711" s="28"/>
      <c r="BF711" s="28"/>
      <c r="BG711" s="28"/>
      <c r="BH711" s="28"/>
      <c r="BI711" s="28"/>
      <c r="BJ711" s="28"/>
      <c r="BK711" s="28"/>
      <c r="BL711" s="28"/>
      <c r="BM711" s="28"/>
      <c r="BN711" s="28"/>
    </row>
    <row r="712" spans="2:66" x14ac:dyDescent="0.2">
      <c r="B712" s="3"/>
      <c r="C712" s="26"/>
      <c r="Z712" s="28"/>
      <c r="AB712" s="28">
        <v>41228</v>
      </c>
      <c r="AC712" s="26">
        <v>3.4733973735973835</v>
      </c>
      <c r="AD712" s="26">
        <v>7.8369905956112845E-3</v>
      </c>
      <c r="AE712" s="26">
        <f t="shared" si="16"/>
        <v>2.7220982551703632E-2</v>
      </c>
      <c r="AH712" s="13"/>
      <c r="AI712" s="13"/>
      <c r="AJ712" s="28"/>
      <c r="AK712" s="28"/>
      <c r="AL712" s="28"/>
      <c r="AM712" s="28"/>
      <c r="AN712" s="28"/>
      <c r="AO712" s="28"/>
      <c r="AP712" s="28"/>
      <c r="AQ712" s="28"/>
      <c r="AR712" s="28"/>
      <c r="AS712" s="28"/>
      <c r="AT712" s="28"/>
      <c r="AU712" s="28"/>
      <c r="AV712" s="28"/>
      <c r="AW712" s="28"/>
      <c r="AX712" s="28"/>
      <c r="AY712" s="28"/>
      <c r="AZ712" s="28"/>
      <c r="BA712" s="28"/>
      <c r="BB712" s="28"/>
      <c r="BC712" s="28"/>
      <c r="BD712" s="28"/>
      <c r="BE712" s="28"/>
      <c r="BF712" s="28"/>
      <c r="BG712" s="28"/>
      <c r="BH712" s="28"/>
      <c r="BI712" s="28"/>
      <c r="BJ712" s="28"/>
      <c r="BK712" s="28"/>
      <c r="BL712" s="28"/>
      <c r="BM712" s="28"/>
      <c r="BN712" s="28"/>
    </row>
    <row r="713" spans="2:66" x14ac:dyDescent="0.2">
      <c r="B713" s="3"/>
      <c r="C713" s="26"/>
      <c r="Z713" s="28"/>
      <c r="AB713" s="28">
        <v>41258</v>
      </c>
      <c r="AC713" s="26">
        <v>3.2676424481147683</v>
      </c>
      <c r="AD713" s="26">
        <v>7.8369905956112845E-2</v>
      </c>
      <c r="AE713" s="26">
        <f t="shared" si="16"/>
        <v>0.25608483135695675</v>
      </c>
      <c r="AH713" s="13"/>
      <c r="AI713" s="13"/>
      <c r="AJ713" s="28"/>
      <c r="AK713" s="28"/>
      <c r="AL713" s="28"/>
      <c r="AM713" s="28"/>
      <c r="AN713" s="28"/>
      <c r="AO713" s="28"/>
      <c r="AP713" s="28"/>
      <c r="AQ713" s="28"/>
      <c r="AR713" s="28"/>
      <c r="AS713" s="28"/>
      <c r="AT713" s="28"/>
      <c r="AU713" s="28"/>
      <c r="AV713" s="28"/>
      <c r="AW713" s="28"/>
      <c r="AX713" s="28"/>
      <c r="BM713" s="28"/>
      <c r="BN713" s="28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Exercise 2 solution</vt:lpstr>
      <vt:lpstr>Exercise 3 solution</vt:lpstr>
      <vt:lpstr>Exercise 4 solution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Jurgens, Bryant</dc:creator>
  <cp:keywords/>
  <dc:description/>
  <cp:lastModifiedBy>Eileen Poeter</cp:lastModifiedBy>
  <cp:revision/>
  <dcterms:created xsi:type="dcterms:W3CDTF">2018-05-10T23:31:24Z</dcterms:created>
  <dcterms:modified xsi:type="dcterms:W3CDTF">2023-12-26T19:13:32Z</dcterms:modified>
  <cp:category/>
  <cp:contentStatus/>
</cp:coreProperties>
</file>